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aditelna\Desktop\Škola 2018-19\Správa o hodpodárení 2018\"/>
    </mc:Choice>
  </mc:AlternateContent>
  <bookViews>
    <workbookView xWindow="0" yWindow="0" windowWidth="28800" windowHeight="12435" activeTab="2"/>
  </bookViews>
  <sheets>
    <sheet name="ZŠ+ŠKD+ŠJ+HN" sheetId="1" r:id="rId1"/>
    <sheet name="ZŠ+HN" sheetId="3" r:id="rId2"/>
    <sheet name="ŠKD+ŠJ" sheetId="2" r:id="rId3"/>
    <sheet name="List1" sheetId="4" r:id="rId4"/>
  </sheets>
  <definedNames>
    <definedName name="_xlnm._FilterDatabase" localSheetId="0" hidden="1">'ZŠ+ŠKD+ŠJ+HN'!$A$56:$G$57</definedName>
  </definedNames>
  <calcPr calcId="152511"/>
</workbook>
</file>

<file path=xl/calcChain.xml><?xml version="1.0" encoding="utf-8"?>
<calcChain xmlns="http://schemas.openxmlformats.org/spreadsheetml/2006/main">
  <c r="E49" i="2" l="1"/>
  <c r="D49" i="2"/>
  <c r="C49" i="2"/>
  <c r="G38" i="2"/>
  <c r="F39" i="2"/>
  <c r="F38" i="2"/>
  <c r="G58" i="2"/>
  <c r="F58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48" i="2"/>
  <c r="F48" i="2"/>
  <c r="G47" i="2"/>
  <c r="F47" i="2"/>
  <c r="G42" i="2"/>
  <c r="F42" i="2"/>
  <c r="G40" i="2"/>
  <c r="F40" i="2"/>
  <c r="F35" i="2"/>
  <c r="G34" i="2"/>
  <c r="F34" i="2"/>
  <c r="F33" i="2"/>
  <c r="G32" i="2"/>
  <c r="D36" i="2"/>
  <c r="E36" i="2"/>
  <c r="C36" i="2"/>
  <c r="F32" i="2"/>
  <c r="G26" i="2"/>
  <c r="F26" i="2"/>
  <c r="G25" i="2"/>
  <c r="F25" i="2"/>
  <c r="G24" i="2"/>
  <c r="F24" i="2"/>
  <c r="G23" i="2"/>
  <c r="F23" i="2"/>
  <c r="G22" i="2"/>
  <c r="F22" i="2"/>
  <c r="G21" i="2"/>
  <c r="F21" i="2"/>
  <c r="G18" i="2"/>
  <c r="F18" i="2"/>
  <c r="G17" i="2"/>
  <c r="F17" i="2"/>
  <c r="G11" i="2"/>
  <c r="F11" i="2"/>
  <c r="G10" i="2"/>
  <c r="F10" i="2"/>
  <c r="G8" i="2"/>
  <c r="F8" i="2"/>
  <c r="G7" i="2"/>
  <c r="F7" i="2"/>
  <c r="G6" i="2"/>
  <c r="F6" i="2"/>
  <c r="E19" i="2"/>
  <c r="D19" i="2"/>
  <c r="C19" i="2"/>
  <c r="E12" i="2"/>
  <c r="D12" i="2"/>
  <c r="C12" i="2"/>
  <c r="D24" i="3"/>
  <c r="D22" i="3" s="1"/>
  <c r="D36" i="3" s="1"/>
  <c r="C36" i="3"/>
  <c r="G56" i="3"/>
  <c r="F56" i="3"/>
  <c r="E43" i="3"/>
  <c r="E51" i="3" s="1"/>
  <c r="D43" i="3"/>
  <c r="D51" i="3" s="1"/>
  <c r="D54" i="3" s="1"/>
  <c r="D58" i="3" s="1"/>
  <c r="C43" i="3"/>
  <c r="C51" i="3" s="1"/>
  <c r="C54" i="3" s="1"/>
  <c r="C58" i="3" s="1"/>
  <c r="G35" i="3"/>
  <c r="F35" i="3"/>
  <c r="E22" i="3"/>
  <c r="E36" i="3" s="1"/>
  <c r="C22" i="3"/>
  <c r="F41" i="3"/>
  <c r="G41" i="3"/>
  <c r="F42" i="3"/>
  <c r="G42" i="3"/>
  <c r="F44" i="3"/>
  <c r="G44" i="3"/>
  <c r="F45" i="3"/>
  <c r="G45" i="3"/>
  <c r="F46" i="3"/>
  <c r="G46" i="3"/>
  <c r="F48" i="3"/>
  <c r="G48" i="3"/>
  <c r="F49" i="3"/>
  <c r="G49" i="3"/>
  <c r="F50" i="3"/>
  <c r="G50" i="3"/>
  <c r="F53" i="3"/>
  <c r="G53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G23" i="3"/>
  <c r="F23" i="3"/>
  <c r="G21" i="3"/>
  <c r="G20" i="3"/>
  <c r="F20" i="3"/>
  <c r="G19" i="3"/>
  <c r="F19" i="3"/>
  <c r="G18" i="3"/>
  <c r="F18" i="3"/>
  <c r="F15" i="3"/>
  <c r="G14" i="3"/>
  <c r="G13" i="3"/>
  <c r="F13" i="3"/>
  <c r="G12" i="3"/>
  <c r="F12" i="3"/>
  <c r="G11" i="3"/>
  <c r="F10" i="3"/>
  <c r="G9" i="3"/>
  <c r="F9" i="3"/>
  <c r="E16" i="3"/>
  <c r="D16" i="3"/>
  <c r="C16" i="3"/>
  <c r="G59" i="1"/>
  <c r="F59" i="1"/>
  <c r="G56" i="1"/>
  <c r="F56" i="1"/>
  <c r="G53" i="1"/>
  <c r="F53" i="1"/>
  <c r="G52" i="1"/>
  <c r="F52" i="1"/>
  <c r="G51" i="1"/>
  <c r="F51" i="1"/>
  <c r="G49" i="1"/>
  <c r="F49" i="1"/>
  <c r="G48" i="1"/>
  <c r="F48" i="1"/>
  <c r="G47" i="1"/>
  <c r="F47" i="1"/>
  <c r="G46" i="1"/>
  <c r="F46" i="1"/>
  <c r="G45" i="1"/>
  <c r="F45" i="1"/>
  <c r="G44" i="1"/>
  <c r="F44" i="1"/>
  <c r="G38" i="1"/>
  <c r="F38" i="1"/>
  <c r="F37" i="1"/>
  <c r="G36" i="1"/>
  <c r="G35" i="1"/>
  <c r="F35" i="1"/>
  <c r="G34" i="1"/>
  <c r="G33" i="1"/>
  <c r="F33" i="1"/>
  <c r="G32" i="1"/>
  <c r="F32" i="1"/>
  <c r="G31" i="1"/>
  <c r="G30" i="1"/>
  <c r="F30" i="1"/>
  <c r="G29" i="1"/>
  <c r="F29" i="1"/>
  <c r="G28" i="1"/>
  <c r="F28" i="1"/>
  <c r="G27" i="1"/>
  <c r="F27" i="1"/>
  <c r="G26" i="1"/>
  <c r="F26" i="1"/>
  <c r="G24" i="1"/>
  <c r="F22" i="1"/>
  <c r="G21" i="1"/>
  <c r="F21" i="1"/>
  <c r="G20" i="1"/>
  <c r="F20" i="1"/>
  <c r="F18" i="1"/>
  <c r="F17" i="1"/>
  <c r="G16" i="1"/>
  <c r="G15" i="1"/>
  <c r="F15" i="1"/>
  <c r="G14" i="1"/>
  <c r="F14" i="1"/>
  <c r="G13" i="1"/>
  <c r="F12" i="1"/>
  <c r="G11" i="1"/>
  <c r="F11" i="1"/>
  <c r="G10" i="1"/>
  <c r="F10" i="1"/>
  <c r="F9" i="1"/>
  <c r="G8" i="1"/>
  <c r="F8" i="1"/>
  <c r="D54" i="1"/>
  <c r="D57" i="1" s="1"/>
  <c r="D61" i="1" s="1"/>
  <c r="E54" i="1"/>
  <c r="E57" i="1" s="1"/>
  <c r="C54" i="1"/>
  <c r="C57" i="1" s="1"/>
  <c r="C61" i="1" s="1"/>
  <c r="D25" i="1"/>
  <c r="D39" i="1" s="1"/>
  <c r="E25" i="1"/>
  <c r="E39" i="1" s="1"/>
  <c r="C25" i="1"/>
  <c r="C39" i="1" s="1"/>
  <c r="G36" i="2" l="1"/>
  <c r="F24" i="3"/>
  <c r="G16" i="3"/>
  <c r="F43" i="3"/>
  <c r="E54" i="3"/>
  <c r="G51" i="3"/>
  <c r="F16" i="3"/>
  <c r="G43" i="3"/>
  <c r="G36" i="3"/>
  <c r="E61" i="1"/>
  <c r="G57" i="1"/>
  <c r="F57" i="1"/>
  <c r="F54" i="1"/>
  <c r="G54" i="1"/>
  <c r="G25" i="1"/>
  <c r="F36" i="2"/>
  <c r="F19" i="2"/>
  <c r="G12" i="2"/>
  <c r="G19" i="2"/>
  <c r="G49" i="2"/>
  <c r="F25" i="1"/>
  <c r="G39" i="1"/>
  <c r="F39" i="1"/>
  <c r="F49" i="2"/>
  <c r="F12" i="2"/>
  <c r="F36" i="3"/>
  <c r="F51" i="3"/>
  <c r="G22" i="3"/>
  <c r="F22" i="3"/>
  <c r="F54" i="3" l="1"/>
  <c r="E58" i="3"/>
  <c r="G54" i="3"/>
  <c r="G61" i="1"/>
  <c r="F61" i="1"/>
  <c r="G58" i="3" l="1"/>
  <c r="F58" i="3"/>
</calcChain>
</file>

<file path=xl/sharedStrings.xml><?xml version="1.0" encoding="utf-8"?>
<sst xmlns="http://schemas.openxmlformats.org/spreadsheetml/2006/main" count="228" uniqueCount="106">
  <si>
    <t>položka</t>
  </si>
  <si>
    <t>názov</t>
  </si>
  <si>
    <t>Rozpočet</t>
  </si>
  <si>
    <t>%</t>
  </si>
  <si>
    <t>príjmy z nájmu</t>
  </si>
  <si>
    <t>poplatky za ŠKD</t>
  </si>
  <si>
    <t>poplatky za stravné</t>
  </si>
  <si>
    <t>úroky</t>
  </si>
  <si>
    <t>dobropis</t>
  </si>
  <si>
    <t>mzdy, platy</t>
  </si>
  <si>
    <t>poistné</t>
  </si>
  <si>
    <t>cest.výdavky</t>
  </si>
  <si>
    <t>energie, voda, komunikácia</t>
  </si>
  <si>
    <t>materiál a služby</t>
  </si>
  <si>
    <t>údržba</t>
  </si>
  <si>
    <t>ost.tovary a služby</t>
  </si>
  <si>
    <t>transfery</t>
  </si>
  <si>
    <t>Skutočnosť</t>
  </si>
  <si>
    <t>spolu vlastné príjmy</t>
  </si>
  <si>
    <t>dotácia štátu - normatívne</t>
  </si>
  <si>
    <t xml:space="preserve">Spolu </t>
  </si>
  <si>
    <t>Vlastné</t>
  </si>
  <si>
    <t>z toho : 631</t>
  </si>
  <si>
    <t>bežné výdavky spolu</t>
  </si>
  <si>
    <t>Bežné výdavky spolu</t>
  </si>
  <si>
    <t xml:space="preserve">09 -  vzdelávanie     </t>
  </si>
  <si>
    <t>Základná škola  vrátane ŠJ, ŠKD</t>
  </si>
  <si>
    <t>09.1.2. - základná škola</t>
  </si>
  <si>
    <t>cestovné náhrady</t>
  </si>
  <si>
    <t>energie, voda a  komunikácie</t>
  </si>
  <si>
    <t>dopravné</t>
  </si>
  <si>
    <t>rutinná a štandardná údržba</t>
  </si>
  <si>
    <t>služby</t>
  </si>
  <si>
    <t xml:space="preserve"> služby</t>
  </si>
  <si>
    <t xml:space="preserve">materiál </t>
  </si>
  <si>
    <t>09.6.0.1 - školská jedáleň</t>
  </si>
  <si>
    <t>tovary</t>
  </si>
  <si>
    <t>str.2</t>
  </si>
  <si>
    <t>Kapitálové výdavky</t>
  </si>
  <si>
    <t>Výdavky spolu</t>
  </si>
  <si>
    <t>Výdavky celkom</t>
  </si>
  <si>
    <t>z toho :631</t>
  </si>
  <si>
    <t>energie, voda a  komunikácia</t>
  </si>
  <si>
    <t>energie, voda, kom.</t>
  </si>
  <si>
    <t>10 701 642 hmotná núdza</t>
  </si>
  <si>
    <t>€</t>
  </si>
  <si>
    <t xml:space="preserve">% </t>
  </si>
  <si>
    <t>Skutoč.</t>
  </si>
  <si>
    <t>3/2</t>
  </si>
  <si>
    <t>3/1</t>
  </si>
  <si>
    <t>Spolu zdroje</t>
  </si>
  <si>
    <t>09.5.0.1.</t>
  </si>
  <si>
    <t>ŠKD</t>
  </si>
  <si>
    <t xml:space="preserve">doprava </t>
  </si>
  <si>
    <t>VZP</t>
  </si>
  <si>
    <t>asistent</t>
  </si>
  <si>
    <t>odchodné</t>
  </si>
  <si>
    <t>cestovné</t>
  </si>
  <si>
    <t>z toho :     631</t>
  </si>
  <si>
    <t xml:space="preserve">€ </t>
  </si>
  <si>
    <t>z rozpočtu mesta</t>
  </si>
  <si>
    <t>vlastné príjmy spolu</t>
  </si>
  <si>
    <t>Zdroje spolu</t>
  </si>
  <si>
    <t>SZP</t>
  </si>
  <si>
    <t>z rozp.mesta kapitálové</t>
  </si>
  <si>
    <t>učebnice</t>
  </si>
  <si>
    <t>dar,umiestnenie v súťaži</t>
  </si>
  <si>
    <t>dar, umiestnenie v súťaži</t>
  </si>
  <si>
    <t>doprava presun do roku 2017</t>
  </si>
  <si>
    <t>lyžiarsky kurz</t>
  </si>
  <si>
    <t>škola v prírode</t>
  </si>
  <si>
    <t xml:space="preserve">OÚ TN  - telocvične kapitálové </t>
  </si>
  <si>
    <t>OÚ TN - telocvične kapitálové</t>
  </si>
  <si>
    <t>dar ERASMUS r.2017</t>
  </si>
  <si>
    <t>dar ERASMUS r. 2017</t>
  </si>
  <si>
    <t>2018</t>
  </si>
  <si>
    <t>Príjmy rok 2018</t>
  </si>
  <si>
    <t>Bežné  výdavky rok 2018</t>
  </si>
  <si>
    <t>Príjmy  rok 2018</t>
  </si>
  <si>
    <t>Bežné výdavky rok 2018</t>
  </si>
  <si>
    <t>Príjmy - dotácia roku 2018</t>
  </si>
  <si>
    <t>Bežné výdavky roku 2018</t>
  </si>
  <si>
    <t>ERASMUS presun do r.2019</t>
  </si>
  <si>
    <t>doprava presun z roku 2017</t>
  </si>
  <si>
    <t>RN zamestnanci-stravné</t>
  </si>
  <si>
    <t>vlastné príjmy, vratky RZP</t>
  </si>
  <si>
    <t>vlastné príjmy, RZP</t>
  </si>
  <si>
    <t>poplatky za stravné ŠJ-potraviny</t>
  </si>
  <si>
    <t>poč.stav ŠJ</t>
  </si>
  <si>
    <t>refundácia, RZP</t>
  </si>
  <si>
    <t xml:space="preserve">ERASMUS počiat.stav </t>
  </si>
  <si>
    <t>RZP</t>
  </si>
  <si>
    <t xml:space="preserve"> refundácia,RZP</t>
  </si>
  <si>
    <t xml:space="preserve">RZP </t>
  </si>
  <si>
    <t>ERASMUS , ŠJ počiat.stav</t>
  </si>
  <si>
    <t>neupraveený rozpočet na príjmoch v ŠJ</t>
  </si>
  <si>
    <t>z vlastných príjmov</t>
  </si>
  <si>
    <t>z vlastných príjmov kapitálové</t>
  </si>
  <si>
    <t>Dotácie mesto</t>
  </si>
  <si>
    <t>Dotácie štátne</t>
  </si>
  <si>
    <t>hmotná núdza</t>
  </si>
  <si>
    <t>Výdavky spolu a HN</t>
  </si>
  <si>
    <t>z rozpočtu mesta kapitálové</t>
  </si>
  <si>
    <t>Dotácie zo ŠR</t>
  </si>
  <si>
    <t>ZŠ Malinovského 1160/31</t>
  </si>
  <si>
    <t>236,74                    v tom 2312  KV ŠJ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</si>
</sst>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color indexed="48"/>
      <name val="Arial CE"/>
      <family val="2"/>
      <charset val="238"/>
    </font>
    <font>
      <sz val="10"/>
      <color indexed="8"/>
      <name val="Arial CE"/>
      <charset val="238"/>
    </font>
    <font>
      <b/>
      <sz val="10"/>
      <name val="Arial CE"/>
      <charset val="238"/>
    </font>
    <font>
      <b/>
      <sz val="10"/>
      <color indexed="57"/>
      <name val="Arial CE"/>
      <charset val="238"/>
    </font>
    <font>
      <b/>
      <i/>
      <sz val="10"/>
      <color indexed="48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i/>
      <sz val="10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0" fillId="0" borderId="1" xfId="0" applyBorder="1"/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0" borderId="1" xfId="0" applyNumberFormat="1" applyBorder="1" applyAlignment="1">
      <alignment horizontal="left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/>
    <xf numFmtId="1" fontId="0" fillId="0" borderId="4" xfId="0" applyNumberFormat="1" applyBorder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2" fillId="0" borderId="4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/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0" fillId="0" borderId="15" xfId="0" applyBorder="1"/>
    <xf numFmtId="1" fontId="0" fillId="0" borderId="15" xfId="0" applyNumberFormat="1" applyBorder="1" applyAlignment="1">
      <alignment horizontal="center"/>
    </xf>
    <xf numFmtId="9" fontId="0" fillId="0" borderId="1" xfId="0" applyNumberFormat="1" applyBorder="1"/>
    <xf numFmtId="1" fontId="12" fillId="0" borderId="13" xfId="0" applyNumberFormat="1" applyFont="1" applyBorder="1" applyAlignment="1">
      <alignment horizontal="center"/>
    </xf>
    <xf numFmtId="0" fontId="13" fillId="0" borderId="1" xfId="0" applyFont="1" applyBorder="1"/>
    <xf numFmtId="0" fontId="11" fillId="0" borderId="0" xfId="0" applyFont="1"/>
    <xf numFmtId="0" fontId="2" fillId="0" borderId="15" xfId="0" applyFont="1" applyBorder="1"/>
    <xf numFmtId="0" fontId="16" fillId="0" borderId="0" xfId="0" applyFont="1"/>
    <xf numFmtId="0" fontId="14" fillId="0" borderId="0" xfId="0" applyFont="1"/>
    <xf numFmtId="0" fontId="15" fillId="0" borderId="0" xfId="0" applyFont="1"/>
    <xf numFmtId="2" fontId="11" fillId="0" borderId="0" xfId="0" applyNumberFormat="1" applyFont="1"/>
    <xf numFmtId="1" fontId="11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/>
    <xf numFmtId="2" fontId="16" fillId="0" borderId="0" xfId="0" applyNumberFormat="1" applyFont="1"/>
    <xf numFmtId="0" fontId="13" fillId="0" borderId="0" xfId="0" applyFont="1"/>
    <xf numFmtId="0" fontId="8" fillId="0" borderId="0" xfId="0" applyFont="1"/>
    <xf numFmtId="2" fontId="8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0" fillId="0" borderId="7" xfId="0" applyNumberFormat="1" applyFont="1" applyBorder="1"/>
    <xf numFmtId="0" fontId="0" fillId="0" borderId="14" xfId="0" applyBorder="1"/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/>
    <xf numFmtId="9" fontId="0" fillId="0" borderId="2" xfId="0" applyNumberFormat="1" applyBorder="1"/>
    <xf numFmtId="0" fontId="11" fillId="0" borderId="3" xfId="0" applyFont="1" applyBorder="1"/>
    <xf numFmtId="9" fontId="11" fillId="0" borderId="31" xfId="0" applyNumberFormat="1" applyFont="1" applyBorder="1"/>
    <xf numFmtId="9" fontId="1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4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/>
    <xf numFmtId="9" fontId="16" fillId="0" borderId="0" xfId="0" applyNumberFormat="1" applyFont="1"/>
    <xf numFmtId="0" fontId="13" fillId="0" borderId="23" xfId="0" applyFont="1" applyBorder="1"/>
    <xf numFmtId="0" fontId="13" fillId="0" borderId="24" xfId="0" applyFont="1" applyBorder="1"/>
    <xf numFmtId="1" fontId="13" fillId="0" borderId="24" xfId="0" applyNumberFormat="1" applyFont="1" applyBorder="1" applyAlignment="1">
      <alignment horizontal="center"/>
    </xf>
    <xf numFmtId="1" fontId="13" fillId="0" borderId="24" xfId="0" applyNumberFormat="1" applyFont="1" applyBorder="1"/>
    <xf numFmtId="9" fontId="16" fillId="0" borderId="24" xfId="0" applyNumberFormat="1" applyFont="1" applyBorder="1"/>
    <xf numFmtId="0" fontId="13" fillId="0" borderId="10" xfId="0" applyFont="1" applyBorder="1"/>
    <xf numFmtId="0" fontId="8" fillId="0" borderId="11" xfId="0" applyFont="1" applyBorder="1"/>
    <xf numFmtId="1" fontId="13" fillId="0" borderId="11" xfId="0" applyNumberFormat="1" applyFont="1" applyBorder="1" applyAlignment="1">
      <alignment horizontal="center"/>
    </xf>
    <xf numFmtId="9" fontId="16" fillId="0" borderId="11" xfId="0" applyNumberFormat="1" applyFont="1" applyBorder="1"/>
    <xf numFmtId="9" fontId="16" fillId="0" borderId="14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9" fontId="0" fillId="0" borderId="2" xfId="0" applyNumberFormat="1" applyBorder="1" applyAlignment="1">
      <alignment horizontal="right"/>
    </xf>
    <xf numFmtId="16" fontId="0" fillId="0" borderId="13" xfId="0" applyNumberFormat="1" applyBorder="1" applyAlignment="1">
      <alignment horizontal="center"/>
    </xf>
    <xf numFmtId="0" fontId="0" fillId="0" borderId="23" xfId="0" applyBorder="1"/>
    <xf numFmtId="1" fontId="0" fillId="0" borderId="24" xfId="0" applyNumberFormat="1" applyBorder="1" applyAlignment="1">
      <alignment horizontal="center"/>
    </xf>
    <xf numFmtId="9" fontId="0" fillId="0" borderId="24" xfId="0" applyNumberFormat="1" applyBorder="1"/>
    <xf numFmtId="1" fontId="0" fillId="0" borderId="24" xfId="0" applyNumberForma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6" xfId="0" applyBorder="1"/>
    <xf numFmtId="0" fontId="0" fillId="0" borderId="5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13" fillId="0" borderId="4" xfId="0" applyFont="1" applyBorder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/>
    <xf numFmtId="0" fontId="0" fillId="0" borderId="24" xfId="0" applyBorder="1"/>
    <xf numFmtId="3" fontId="17" fillId="0" borderId="0" xfId="0" applyNumberFormat="1" applyFont="1" applyAlignment="1">
      <alignment horizontal="right" vertical="center" indent="1"/>
    </xf>
    <xf numFmtId="3" fontId="0" fillId="0" borderId="0" xfId="0" applyNumberFormat="1"/>
    <xf numFmtId="3" fontId="0" fillId="0" borderId="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9" xfId="0" applyBorder="1"/>
    <xf numFmtId="3" fontId="0" fillId="0" borderId="10" xfId="0" applyNumberFormat="1" applyBorder="1" applyAlignment="1">
      <alignment horizontal="right"/>
    </xf>
    <xf numFmtId="0" fontId="0" fillId="0" borderId="10" xfId="0" applyBorder="1"/>
    <xf numFmtId="3" fontId="0" fillId="0" borderId="1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0" fillId="0" borderId="5" xfId="0" applyBorder="1"/>
    <xf numFmtId="0" fontId="0" fillId="0" borderId="28" xfId="0" applyBorder="1"/>
    <xf numFmtId="0" fontId="0" fillId="0" borderId="29" xfId="0" applyBorder="1"/>
    <xf numFmtId="3" fontId="13" fillId="0" borderId="38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3" fillId="0" borderId="5" xfId="0" applyFont="1" applyBorder="1"/>
    <xf numFmtId="0" fontId="0" fillId="0" borderId="6" xfId="0" applyBorder="1"/>
    <xf numFmtId="3" fontId="17" fillId="0" borderId="41" xfId="0" applyNumberFormat="1" applyFont="1" applyBorder="1" applyAlignment="1">
      <alignment horizontal="right"/>
    </xf>
    <xf numFmtId="0" fontId="3" fillId="0" borderId="4" xfId="0" applyFont="1" applyBorder="1"/>
    <xf numFmtId="0" fontId="8" fillId="0" borderId="10" xfId="0" applyFont="1" applyBorder="1"/>
    <xf numFmtId="0" fontId="13" fillId="0" borderId="11" xfId="0" applyFont="1" applyBorder="1"/>
    <xf numFmtId="3" fontId="13" fillId="0" borderId="42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 vertical="center" indent="1"/>
    </xf>
    <xf numFmtId="0" fontId="0" fillId="0" borderId="0" xfId="0" applyAlignment="1">
      <alignment horizontal="left"/>
    </xf>
    <xf numFmtId="3" fontId="10" fillId="0" borderId="0" xfId="0" applyNumberFormat="1" applyFont="1"/>
    <xf numFmtId="3" fontId="6" fillId="0" borderId="0" xfId="0" applyNumberFormat="1" applyFont="1"/>
    <xf numFmtId="3" fontId="17" fillId="0" borderId="1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0" borderId="5" xfId="0" applyFont="1" applyBorder="1" applyAlignment="1">
      <alignment horizontal="left"/>
    </xf>
    <xf numFmtId="0" fontId="8" fillId="0" borderId="33" xfId="0" applyFont="1" applyBorder="1"/>
    <xf numFmtId="3" fontId="13" fillId="0" borderId="5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2" fontId="13" fillId="0" borderId="0" xfId="0" applyNumberFormat="1" applyFont="1"/>
    <xf numFmtId="0" fontId="8" fillId="0" borderId="16" xfId="0" applyFont="1" applyBorder="1"/>
    <xf numFmtId="3" fontId="13" fillId="0" borderId="4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/>
    <xf numFmtId="3" fontId="13" fillId="0" borderId="2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/>
    <xf numFmtId="3" fontId="8" fillId="0" borderId="11" xfId="0" applyNumberFormat="1" applyFont="1" applyBorder="1" applyAlignment="1">
      <alignment vertical="center"/>
    </xf>
    <xf numFmtId="4" fontId="0" fillId="0" borderId="6" xfId="0" applyNumberFormat="1" applyBorder="1" applyAlignment="1">
      <alignment horizontal="right" vertical="center" indent="1"/>
    </xf>
    <xf numFmtId="4" fontId="0" fillId="0" borderId="28" xfId="0" applyNumberFormat="1" applyBorder="1" applyAlignment="1">
      <alignment horizontal="right" vertical="center" indent="1"/>
    </xf>
    <xf numFmtId="4" fontId="0" fillId="0" borderId="1" xfId="0" applyNumberFormat="1" applyBorder="1" applyAlignment="1">
      <alignment horizontal="right" vertical="center" indent="1"/>
    </xf>
    <xf numFmtId="4" fontId="0" fillId="0" borderId="8" xfId="0" applyNumberFormat="1" applyBorder="1" applyAlignment="1">
      <alignment horizontal="right" vertical="center" indent="1"/>
    </xf>
    <xf numFmtId="4" fontId="0" fillId="0" borderId="24" xfId="0" applyNumberFormat="1" applyBorder="1" applyAlignment="1">
      <alignment horizontal="right" vertical="center" indent="1"/>
    </xf>
    <xf numFmtId="4" fontId="0" fillId="0" borderId="36" xfId="0" applyNumberFormat="1" applyBorder="1" applyAlignment="1">
      <alignment horizontal="right" vertical="center" indent="1"/>
    </xf>
    <xf numFmtId="4" fontId="0" fillId="0" borderId="11" xfId="0" applyNumberFormat="1" applyBorder="1" applyAlignment="1">
      <alignment horizontal="right" vertical="center" indent="1"/>
    </xf>
    <xf numFmtId="4" fontId="0" fillId="0" borderId="2" xfId="0" applyNumberFormat="1" applyBorder="1" applyAlignment="1">
      <alignment horizontal="right" vertical="center" indent="1"/>
    </xf>
    <xf numFmtId="4" fontId="0" fillId="0" borderId="35" xfId="0" applyNumberForma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horizontal="right" vertical="center" inden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center"/>
    </xf>
    <xf numFmtId="4" fontId="8" fillId="0" borderId="6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4" fontId="8" fillId="0" borderId="8" xfId="0" applyNumberFormat="1" applyFont="1" applyBorder="1" applyAlignment="1">
      <alignment horizontal="right" vertical="center" indent="1"/>
    </xf>
    <xf numFmtId="4" fontId="0" fillId="0" borderId="13" xfId="0" applyNumberFormat="1" applyBorder="1"/>
    <xf numFmtId="4" fontId="0" fillId="0" borderId="30" xfId="0" applyNumberFormat="1" applyBorder="1"/>
    <xf numFmtId="4" fontId="13" fillId="0" borderId="11" xfId="0" applyNumberFormat="1" applyFont="1" applyBorder="1" applyAlignment="1">
      <alignment horizontal="right" vertical="center" indent="1"/>
    </xf>
    <xf numFmtId="4" fontId="13" fillId="0" borderId="14" xfId="0" applyNumberFormat="1" applyFont="1" applyBorder="1" applyAlignment="1">
      <alignment horizontal="right" vertical="center" indent="1"/>
    </xf>
    <xf numFmtId="4" fontId="13" fillId="0" borderId="13" xfId="0" applyNumberFormat="1" applyFont="1" applyBorder="1" applyAlignment="1">
      <alignment horizontal="right" vertical="center" indent="1"/>
    </xf>
    <xf numFmtId="4" fontId="13" fillId="0" borderId="30" xfId="0" applyNumberFormat="1" applyFont="1" applyBorder="1" applyAlignment="1">
      <alignment horizontal="right" vertical="center" indent="1"/>
    </xf>
    <xf numFmtId="4" fontId="13" fillId="0" borderId="11" xfId="0" applyNumberFormat="1" applyFont="1" applyBorder="1"/>
    <xf numFmtId="4" fontId="13" fillId="0" borderId="14" xfId="0" applyNumberFormat="1" applyFont="1" applyBorder="1"/>
    <xf numFmtId="4" fontId="8" fillId="0" borderId="11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8" fillId="0" borderId="9" xfId="0" applyFont="1" applyBorder="1" applyAlignment="1">
      <alignment horizontal="left"/>
    </xf>
    <xf numFmtId="0" fontId="8" fillId="0" borderId="2" xfId="0" applyFont="1" applyBorder="1"/>
    <xf numFmtId="0" fontId="8" fillId="0" borderId="1" xfId="0" applyFont="1" applyBorder="1"/>
    <xf numFmtId="3" fontId="8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4" fontId="13" fillId="0" borderId="29" xfId="0" applyNumberFormat="1" applyFont="1" applyBorder="1" applyAlignment="1">
      <alignment vertical="center"/>
    </xf>
    <xf numFmtId="4" fontId="13" fillId="0" borderId="21" xfId="0" applyNumberFormat="1" applyFont="1" applyBorder="1" applyAlignment="1">
      <alignment vertical="center"/>
    </xf>
    <xf numFmtId="4" fontId="13" fillId="0" borderId="22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/>
    <xf numFmtId="0" fontId="13" fillId="0" borderId="46" xfId="0" applyFont="1" applyBorder="1" applyAlignment="1">
      <alignment horizontal="left"/>
    </xf>
    <xf numFmtId="0" fontId="8" fillId="0" borderId="34" xfId="0" applyFont="1" applyBorder="1"/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0" fontId="13" fillId="0" borderId="43" xfId="0" applyFont="1" applyBorder="1"/>
    <xf numFmtId="3" fontId="13" fillId="0" borderId="10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/>
    </xf>
    <xf numFmtId="4" fontId="13" fillId="0" borderId="11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8" fillId="0" borderId="6" xfId="0" applyFont="1" applyBorder="1"/>
    <xf numFmtId="4" fontId="8" fillId="0" borderId="6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36" xfId="0" applyNumberFormat="1" applyFont="1" applyBorder="1" applyAlignment="1">
      <alignment vertical="center"/>
    </xf>
    <xf numFmtId="0" fontId="13" fillId="0" borderId="40" xfId="0" applyFont="1" applyBorder="1" applyAlignment="1">
      <alignment horizontal="left"/>
    </xf>
    <xf numFmtId="0" fontId="13" fillId="0" borderId="27" xfId="0" applyFont="1" applyBorder="1"/>
    <xf numFmtId="4" fontId="13" fillId="0" borderId="27" xfId="0" applyNumberFormat="1" applyFont="1" applyBorder="1" applyAlignment="1">
      <alignment vertical="center"/>
    </xf>
    <xf numFmtId="4" fontId="13" fillId="0" borderId="44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left"/>
    </xf>
    <xf numFmtId="3" fontId="13" fillId="0" borderId="24" xfId="0" applyNumberFormat="1" applyFont="1" applyBorder="1" applyAlignment="1">
      <alignment vertical="center"/>
    </xf>
    <xf numFmtId="0" fontId="13" fillId="0" borderId="12" xfId="0" applyFont="1" applyBorder="1"/>
    <xf numFmtId="0" fontId="13" fillId="0" borderId="6" xfId="0" applyFont="1" applyBorder="1"/>
    <xf numFmtId="0" fontId="16" fillId="0" borderId="4" xfId="0" applyFont="1" applyBorder="1"/>
    <xf numFmtId="0" fontId="16" fillId="0" borderId="19" xfId="0" applyFont="1" applyBorder="1"/>
    <xf numFmtId="0" fontId="13" fillId="0" borderId="13" xfId="0" applyFont="1" applyBorder="1"/>
    <xf numFmtId="4" fontId="13" fillId="0" borderId="24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4" fontId="0" fillId="0" borderId="35" xfId="0" applyNumberFormat="1" applyBorder="1" applyAlignment="1">
      <alignment vertical="center"/>
    </xf>
    <xf numFmtId="4" fontId="13" fillId="0" borderId="36" xfId="0" applyNumberFormat="1" applyFont="1" applyBorder="1" applyAlignment="1">
      <alignment vertical="center"/>
    </xf>
    <xf numFmtId="4" fontId="13" fillId="0" borderId="28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/>
    </xf>
    <xf numFmtId="4" fontId="17" fillId="0" borderId="8" xfId="0" applyNumberFormat="1" applyFont="1" applyBorder="1" applyAlignment="1">
      <alignment vertical="center"/>
    </xf>
    <xf numFmtId="1" fontId="0" fillId="0" borderId="4" xfId="0" applyNumberFormat="1" applyBorder="1" applyAlignment="1">
      <alignment horizontal="right"/>
    </xf>
    <xf numFmtId="1" fontId="0" fillId="0" borderId="9" xfId="0" applyNumberFormat="1" applyBorder="1" applyAlignment="1">
      <alignment horizontal="center"/>
    </xf>
    <xf numFmtId="1" fontId="0" fillId="0" borderId="2" xfId="0" applyNumberFormat="1" applyBorder="1" applyAlignment="1">
      <alignment horizontal="left"/>
    </xf>
    <xf numFmtId="1" fontId="13" fillId="0" borderId="19" xfId="0" applyNumberFormat="1" applyFont="1" applyBorder="1" applyAlignment="1">
      <alignment horizontal="right"/>
    </xf>
    <xf numFmtId="1" fontId="13" fillId="0" borderId="17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vertical="center"/>
    </xf>
    <xf numFmtId="4" fontId="17" fillId="0" borderId="36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" fontId="8" fillId="0" borderId="27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1" fontId="0" fillId="0" borderId="4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13" fillId="0" borderId="26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3" fillId="0" borderId="43" xfId="0" applyNumberFormat="1" applyFont="1" applyBorder="1" applyAlignment="1">
      <alignment horizontal="left"/>
    </xf>
    <xf numFmtId="3" fontId="13" fillId="0" borderId="42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48" xfId="0" applyBorder="1" applyAlignment="1">
      <alignment wrapText="1"/>
    </xf>
    <xf numFmtId="0" fontId="0" fillId="0" borderId="0" xfId="0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workbookViewId="0">
      <selection activeCell="A43" sqref="A43:XFD43"/>
    </sheetView>
  </sheetViews>
  <sheetFormatPr defaultRowHeight="12.75" x14ac:dyDescent="0.2"/>
  <cols>
    <col min="1" max="1" width="10.7109375" customWidth="1"/>
    <col min="2" max="2" width="28.42578125" customWidth="1"/>
    <col min="3" max="3" width="10.5703125" bestFit="1" customWidth="1"/>
    <col min="4" max="4" width="11.5703125" customWidth="1"/>
    <col min="5" max="5" width="11.28515625" customWidth="1"/>
    <col min="6" max="6" width="10.42578125" bestFit="1" customWidth="1"/>
    <col min="7" max="7" width="17.5703125" customWidth="1"/>
    <col min="8" max="8" width="25.42578125" customWidth="1"/>
  </cols>
  <sheetData>
    <row r="1" spans="1:13" x14ac:dyDescent="0.2">
      <c r="A1" s="364" t="s">
        <v>104</v>
      </c>
      <c r="B1" s="364"/>
      <c r="C1" s="364"/>
      <c r="D1" s="364"/>
      <c r="E1" s="364"/>
      <c r="F1" s="364"/>
      <c r="G1" s="364"/>
    </row>
    <row r="2" spans="1:13" s="47" customFormat="1" x14ac:dyDescent="0.2">
      <c r="A2" s="9" t="s">
        <v>25</v>
      </c>
      <c r="C2" s="9" t="s">
        <v>26</v>
      </c>
      <c r="D2" s="9"/>
      <c r="F2" s="32"/>
      <c r="G2" s="9"/>
      <c r="H2" s="9"/>
      <c r="I2" s="9"/>
      <c r="J2" s="9"/>
      <c r="K2" s="9"/>
      <c r="L2" s="10"/>
      <c r="M2" s="10"/>
    </row>
    <row r="3" spans="1:13" x14ac:dyDescent="0.2">
      <c r="A3" s="9"/>
      <c r="B3" s="9"/>
      <c r="G3" s="14"/>
      <c r="H3" s="14"/>
      <c r="I3" s="14"/>
      <c r="J3" s="14"/>
      <c r="K3" s="14"/>
      <c r="L3" s="14"/>
      <c r="M3" s="14"/>
    </row>
    <row r="4" spans="1:13" s="47" customFormat="1" ht="13.5" thickBot="1" x14ac:dyDescent="0.25">
      <c r="A4" s="9" t="s">
        <v>76</v>
      </c>
      <c r="C4" s="134">
        <v>1</v>
      </c>
      <c r="D4" s="134">
        <v>2</v>
      </c>
      <c r="E4" s="134">
        <v>3</v>
      </c>
      <c r="G4" s="9"/>
    </row>
    <row r="5" spans="1:13" s="21" customFormat="1" x14ac:dyDescent="0.2">
      <c r="A5" s="355" t="s">
        <v>0</v>
      </c>
      <c r="B5" s="357" t="s">
        <v>1</v>
      </c>
      <c r="C5" s="55" t="s">
        <v>17</v>
      </c>
      <c r="D5" s="55" t="s">
        <v>2</v>
      </c>
      <c r="E5" s="55" t="s">
        <v>47</v>
      </c>
      <c r="F5" s="130" t="s">
        <v>3</v>
      </c>
      <c r="G5" s="120" t="s">
        <v>3</v>
      </c>
    </row>
    <row r="6" spans="1:13" s="21" customFormat="1" ht="13.5" thickBot="1" x14ac:dyDescent="0.25">
      <c r="A6" s="356"/>
      <c r="B6" s="358"/>
      <c r="C6" s="58">
        <v>2017</v>
      </c>
      <c r="D6" s="58">
        <v>2018</v>
      </c>
      <c r="E6" s="59" t="s">
        <v>75</v>
      </c>
      <c r="F6" s="131" t="s">
        <v>48</v>
      </c>
      <c r="G6" s="132" t="s">
        <v>49</v>
      </c>
      <c r="L6" s="22"/>
      <c r="M6" s="22"/>
    </row>
    <row r="7" spans="1:13" s="3" customFormat="1" ht="13.5" thickBot="1" x14ac:dyDescent="0.25">
      <c r="A7" s="34" t="s">
        <v>21</v>
      </c>
      <c r="B7" s="35"/>
      <c r="C7" s="45" t="s">
        <v>59</v>
      </c>
      <c r="D7" s="45" t="s">
        <v>45</v>
      </c>
      <c r="E7" s="45" t="s">
        <v>45</v>
      </c>
      <c r="F7" s="43"/>
      <c r="G7" s="43"/>
    </row>
    <row r="8" spans="1:13" x14ac:dyDescent="0.2">
      <c r="A8" s="151">
        <v>212003</v>
      </c>
      <c r="B8" s="152" t="s">
        <v>4</v>
      </c>
      <c r="C8" s="140">
        <v>8413</v>
      </c>
      <c r="D8" s="141">
        <v>9002</v>
      </c>
      <c r="E8" s="141">
        <v>9002</v>
      </c>
      <c r="F8" s="192">
        <f>E8/D8*100</f>
        <v>100</v>
      </c>
      <c r="G8" s="193">
        <f>E8/C8*100</f>
        <v>107.0010697729704</v>
      </c>
      <c r="M8" s="11"/>
    </row>
    <row r="9" spans="1:13" x14ac:dyDescent="0.2">
      <c r="A9" s="17">
        <v>223001</v>
      </c>
      <c r="B9" s="27" t="s">
        <v>84</v>
      </c>
      <c r="C9" s="148">
        <v>0</v>
      </c>
      <c r="D9" s="142">
        <v>10000</v>
      </c>
      <c r="E9" s="142">
        <v>9811</v>
      </c>
      <c r="F9" s="194">
        <f t="shared" ref="F9:F18" si="0">E9/D9*100</f>
        <v>98.11</v>
      </c>
      <c r="G9" s="195">
        <v>0</v>
      </c>
      <c r="M9" s="11"/>
    </row>
    <row r="10" spans="1:13" x14ac:dyDescent="0.2">
      <c r="A10" s="17">
        <v>223002</v>
      </c>
      <c r="B10" s="27" t="s">
        <v>5</v>
      </c>
      <c r="C10" s="148">
        <v>3316</v>
      </c>
      <c r="D10" s="142">
        <v>3036</v>
      </c>
      <c r="E10" s="142">
        <v>3036</v>
      </c>
      <c r="F10" s="194">
        <f t="shared" si="0"/>
        <v>100</v>
      </c>
      <c r="G10" s="195">
        <f t="shared" ref="G10:G16" si="1">E10/C10*100</f>
        <v>91.55609167671895</v>
      </c>
      <c r="M10" s="11"/>
    </row>
    <row r="11" spans="1:13" x14ac:dyDescent="0.2">
      <c r="A11" s="17">
        <v>223003</v>
      </c>
      <c r="B11" s="27" t="s">
        <v>6</v>
      </c>
      <c r="C11" s="148">
        <v>10341</v>
      </c>
      <c r="D11" s="142">
        <v>35400</v>
      </c>
      <c r="E11" s="142">
        <v>35400</v>
      </c>
      <c r="F11" s="194">
        <f t="shared" si="0"/>
        <v>100</v>
      </c>
      <c r="G11" s="195">
        <f t="shared" si="1"/>
        <v>342.32666086451985</v>
      </c>
      <c r="M11" s="11"/>
    </row>
    <row r="12" spans="1:13" x14ac:dyDescent="0.2">
      <c r="A12" s="17">
        <v>243</v>
      </c>
      <c r="B12" s="27" t="s">
        <v>7</v>
      </c>
      <c r="C12" s="148">
        <v>0</v>
      </c>
      <c r="D12" s="142">
        <v>10</v>
      </c>
      <c r="E12" s="142">
        <v>0</v>
      </c>
      <c r="F12" s="194">
        <f t="shared" si="0"/>
        <v>0</v>
      </c>
      <c r="G12" s="195">
        <v>0</v>
      </c>
      <c r="M12" s="11"/>
    </row>
    <row r="13" spans="1:13" x14ac:dyDescent="0.2">
      <c r="A13" s="17">
        <v>292012</v>
      </c>
      <c r="B13" s="27" t="s">
        <v>8</v>
      </c>
      <c r="C13" s="148">
        <v>8291</v>
      </c>
      <c r="D13" s="142">
        <v>0</v>
      </c>
      <c r="E13" s="142">
        <v>0</v>
      </c>
      <c r="F13" s="194">
        <v>0</v>
      </c>
      <c r="G13" s="195">
        <f t="shared" si="1"/>
        <v>0</v>
      </c>
      <c r="M13" s="11"/>
    </row>
    <row r="14" spans="1:13" x14ac:dyDescent="0.2">
      <c r="A14" s="17">
        <v>312001</v>
      </c>
      <c r="B14" s="27" t="s">
        <v>92</v>
      </c>
      <c r="C14" s="148">
        <v>669</v>
      </c>
      <c r="D14" s="142">
        <v>1141</v>
      </c>
      <c r="E14" s="142">
        <v>1141</v>
      </c>
      <c r="F14" s="194">
        <f t="shared" si="0"/>
        <v>100</v>
      </c>
      <c r="G14" s="195">
        <f t="shared" si="1"/>
        <v>170.55306427503737</v>
      </c>
      <c r="M14" s="11"/>
    </row>
    <row r="15" spans="1:13" x14ac:dyDescent="0.2">
      <c r="A15" s="17">
        <v>311010</v>
      </c>
      <c r="B15" s="27" t="s">
        <v>67</v>
      </c>
      <c r="C15" s="148">
        <v>2946</v>
      </c>
      <c r="D15" s="142">
        <v>4960</v>
      </c>
      <c r="E15" s="142">
        <v>4960</v>
      </c>
      <c r="F15" s="194">
        <f t="shared" si="0"/>
        <v>100</v>
      </c>
      <c r="G15" s="195">
        <f t="shared" si="1"/>
        <v>168.36388323150032</v>
      </c>
      <c r="H15" s="47"/>
      <c r="I15" s="9"/>
      <c r="J15" s="9"/>
      <c r="K15" s="9"/>
      <c r="L15" s="9"/>
      <c r="M15" s="10"/>
    </row>
    <row r="16" spans="1:13" x14ac:dyDescent="0.2">
      <c r="A16" s="17">
        <v>311010</v>
      </c>
      <c r="B16" s="27" t="s">
        <v>74</v>
      </c>
      <c r="C16" s="148">
        <v>1036</v>
      </c>
      <c r="D16" s="142">
        <v>0</v>
      </c>
      <c r="E16" s="142">
        <v>0</v>
      </c>
      <c r="F16" s="194">
        <v>0</v>
      </c>
      <c r="G16" s="195">
        <f t="shared" si="1"/>
        <v>0</v>
      </c>
      <c r="H16" s="9"/>
      <c r="I16" s="9"/>
      <c r="J16" s="9"/>
      <c r="K16" s="9"/>
      <c r="L16" s="9"/>
      <c r="M16" s="10"/>
    </row>
    <row r="17" spans="1:13" ht="13.5" thickBot="1" x14ac:dyDescent="0.25">
      <c r="A17" s="144">
        <v>453</v>
      </c>
      <c r="B17" s="153" t="s">
        <v>94</v>
      </c>
      <c r="C17" s="150"/>
      <c r="D17" s="143">
        <v>20979</v>
      </c>
      <c r="E17" s="143">
        <v>19539</v>
      </c>
      <c r="F17" s="196">
        <f t="shared" si="0"/>
        <v>93.135993135993132</v>
      </c>
      <c r="G17" s="197">
        <v>0</v>
      </c>
      <c r="H17" s="9"/>
      <c r="I17" s="9"/>
      <c r="J17" s="9"/>
      <c r="K17" s="9"/>
      <c r="L17" s="9"/>
      <c r="M17" s="10"/>
    </row>
    <row r="18" spans="1:13" ht="27" customHeight="1" thickBot="1" x14ac:dyDescent="0.25">
      <c r="A18" s="146"/>
      <c r="B18" s="77" t="s">
        <v>18</v>
      </c>
      <c r="C18" s="145">
        <v>35012</v>
      </c>
      <c r="D18" s="147">
        <v>84528</v>
      </c>
      <c r="E18" s="147">
        <v>82889</v>
      </c>
      <c r="F18" s="198">
        <f t="shared" si="0"/>
        <v>98.060997539276926</v>
      </c>
      <c r="G18" s="363" t="s">
        <v>105</v>
      </c>
      <c r="I18" s="9"/>
      <c r="J18" s="9"/>
      <c r="K18" s="9"/>
      <c r="L18" s="9"/>
      <c r="M18" s="10"/>
    </row>
    <row r="19" spans="1:13" x14ac:dyDescent="0.2">
      <c r="A19" s="159" t="s">
        <v>98</v>
      </c>
      <c r="B19" s="160"/>
      <c r="C19" s="161"/>
      <c r="D19" s="141"/>
      <c r="E19" s="141"/>
      <c r="F19" s="192"/>
      <c r="G19" s="193"/>
      <c r="I19" s="9"/>
      <c r="J19" s="9"/>
      <c r="K19" s="9"/>
      <c r="L19" s="9"/>
      <c r="M19" s="10"/>
    </row>
    <row r="20" spans="1:13" x14ac:dyDescent="0.2">
      <c r="A20" s="133"/>
      <c r="B20" s="1" t="s">
        <v>60</v>
      </c>
      <c r="C20" s="154">
        <v>134811</v>
      </c>
      <c r="D20" s="157">
        <v>147521</v>
      </c>
      <c r="E20" s="157">
        <v>147521</v>
      </c>
      <c r="F20" s="199">
        <f t="shared" ref="F20:F39" si="2">E20/D20*100</f>
        <v>100</v>
      </c>
      <c r="G20" s="200">
        <f t="shared" ref="G20:G39" si="3">E20/C20*100</f>
        <v>109.42801403446308</v>
      </c>
      <c r="I20" s="9"/>
      <c r="J20" s="9"/>
      <c r="K20" s="9"/>
      <c r="L20" s="9"/>
      <c r="M20" s="10"/>
    </row>
    <row r="21" spans="1:13" x14ac:dyDescent="0.2">
      <c r="A21" s="17"/>
      <c r="B21" s="1" t="s">
        <v>64</v>
      </c>
      <c r="C21" s="155">
        <v>30590</v>
      </c>
      <c r="D21" s="158">
        <v>5960</v>
      </c>
      <c r="E21" s="158">
        <v>5960</v>
      </c>
      <c r="F21" s="199">
        <f t="shared" si="2"/>
        <v>100</v>
      </c>
      <c r="G21" s="195">
        <f t="shared" si="3"/>
        <v>19.483491337038249</v>
      </c>
      <c r="I21" s="9"/>
      <c r="J21" s="9"/>
      <c r="K21" s="9"/>
      <c r="L21" s="9"/>
      <c r="M21" s="10"/>
    </row>
    <row r="22" spans="1:13" x14ac:dyDescent="0.2">
      <c r="A22" s="17"/>
      <c r="B22" s="1" t="s">
        <v>96</v>
      </c>
      <c r="C22" s="155">
        <v>0</v>
      </c>
      <c r="D22" s="158">
        <v>84528</v>
      </c>
      <c r="E22" s="158">
        <v>80577</v>
      </c>
      <c r="F22" s="194">
        <f t="shared" si="2"/>
        <v>95.32580919931857</v>
      </c>
      <c r="G22" s="195">
        <v>0</v>
      </c>
      <c r="I22" s="9"/>
      <c r="J22" s="9"/>
      <c r="K22" s="9"/>
      <c r="L22" s="9"/>
      <c r="M22" s="10"/>
    </row>
    <row r="23" spans="1:13" x14ac:dyDescent="0.2">
      <c r="A23" s="17"/>
      <c r="B23" s="1" t="s">
        <v>97</v>
      </c>
      <c r="C23" s="155">
        <v>0</v>
      </c>
      <c r="D23" s="158">
        <v>0</v>
      </c>
      <c r="E23" s="158">
        <v>2312</v>
      </c>
      <c r="F23" s="194">
        <v>0</v>
      </c>
      <c r="G23" s="195">
        <v>0</v>
      </c>
      <c r="I23" s="9"/>
      <c r="J23" s="9"/>
      <c r="K23" s="9"/>
      <c r="L23" s="9"/>
      <c r="M23" s="10"/>
    </row>
    <row r="24" spans="1:13" x14ac:dyDescent="0.2">
      <c r="A24" s="17"/>
      <c r="B24" s="1" t="s">
        <v>72</v>
      </c>
      <c r="C24" s="155">
        <v>30000</v>
      </c>
      <c r="D24" s="158">
        <v>0</v>
      </c>
      <c r="E24" s="158">
        <v>0</v>
      </c>
      <c r="F24" s="194">
        <v>0</v>
      </c>
      <c r="G24" s="195">
        <f t="shared" si="3"/>
        <v>0</v>
      </c>
      <c r="I24" s="9"/>
      <c r="J24" s="9"/>
      <c r="K24" s="9"/>
      <c r="L24" s="9"/>
      <c r="M24" s="10"/>
    </row>
    <row r="25" spans="1:13" x14ac:dyDescent="0.2">
      <c r="A25" s="162" t="s">
        <v>99</v>
      </c>
      <c r="B25" s="1"/>
      <c r="C25" s="156">
        <f>C26+C27+C28+C29+C30+C31+C32+C33+C34+C35+C36+C37+C38</f>
        <v>560291</v>
      </c>
      <c r="D25" s="156">
        <f t="shared" ref="D25:E25" si="4">D26+D27+D28+D29+D30+D31+D32+D33+D34+D35+D36+D37+D38</f>
        <v>570075</v>
      </c>
      <c r="E25" s="156">
        <f t="shared" si="4"/>
        <v>570075</v>
      </c>
      <c r="F25" s="194">
        <f t="shared" si="2"/>
        <v>100</v>
      </c>
      <c r="G25" s="195">
        <f t="shared" si="3"/>
        <v>101.74623543837042</v>
      </c>
      <c r="I25" s="9"/>
      <c r="J25" s="9"/>
      <c r="K25" s="9"/>
      <c r="L25" s="9"/>
      <c r="M25" s="10"/>
    </row>
    <row r="26" spans="1:13" x14ac:dyDescent="0.2">
      <c r="A26" s="17">
        <v>322001</v>
      </c>
      <c r="B26" s="1" t="s">
        <v>19</v>
      </c>
      <c r="C26" s="148">
        <v>522242</v>
      </c>
      <c r="D26" s="142">
        <v>543464</v>
      </c>
      <c r="E26" s="142">
        <v>543464</v>
      </c>
      <c r="F26" s="194">
        <f t="shared" si="2"/>
        <v>100</v>
      </c>
      <c r="G26" s="195">
        <f t="shared" si="3"/>
        <v>104.06363333473753</v>
      </c>
      <c r="I26" s="9"/>
      <c r="J26" s="9"/>
      <c r="K26" s="9"/>
      <c r="L26" s="9"/>
      <c r="M26" s="10"/>
    </row>
    <row r="27" spans="1:13" x14ac:dyDescent="0.2">
      <c r="A27" s="17"/>
      <c r="B27" s="1" t="s">
        <v>53</v>
      </c>
      <c r="C27" s="148">
        <v>3469</v>
      </c>
      <c r="D27" s="142">
        <v>2477</v>
      </c>
      <c r="E27" s="142">
        <v>2477</v>
      </c>
      <c r="F27" s="194">
        <f t="shared" si="2"/>
        <v>100</v>
      </c>
      <c r="G27" s="195">
        <f t="shared" si="3"/>
        <v>71.40386278466417</v>
      </c>
      <c r="I27" s="9"/>
      <c r="J27" s="9"/>
      <c r="K27" s="9"/>
      <c r="L27" s="9"/>
      <c r="M27" s="10"/>
    </row>
    <row r="28" spans="1:13" x14ac:dyDescent="0.2">
      <c r="A28" s="17"/>
      <c r="B28" s="1" t="s">
        <v>68</v>
      </c>
      <c r="C28" s="148">
        <v>516</v>
      </c>
      <c r="D28" s="142">
        <v>137</v>
      </c>
      <c r="E28" s="142">
        <v>137</v>
      </c>
      <c r="F28" s="194">
        <f t="shared" si="2"/>
        <v>100</v>
      </c>
      <c r="G28" s="195">
        <f t="shared" si="3"/>
        <v>26.550387596899228</v>
      </c>
      <c r="I28" s="9"/>
      <c r="J28" s="9"/>
      <c r="K28" s="9"/>
      <c r="L28" s="9"/>
      <c r="M28" s="10"/>
    </row>
    <row r="29" spans="1:13" x14ac:dyDescent="0.2">
      <c r="A29" s="17"/>
      <c r="B29" s="1" t="s">
        <v>54</v>
      </c>
      <c r="C29" s="148">
        <v>8070</v>
      </c>
      <c r="D29" s="142">
        <v>9158</v>
      </c>
      <c r="E29" s="142">
        <v>9158</v>
      </c>
      <c r="F29" s="194">
        <f t="shared" si="2"/>
        <v>100</v>
      </c>
      <c r="G29" s="195">
        <f t="shared" si="3"/>
        <v>113.4820322180917</v>
      </c>
      <c r="I29" s="9"/>
      <c r="J29" s="9"/>
      <c r="K29" s="9"/>
      <c r="L29" s="9"/>
      <c r="M29" s="10"/>
    </row>
    <row r="30" spans="1:13" x14ac:dyDescent="0.2">
      <c r="A30" s="17"/>
      <c r="B30" s="1" t="s">
        <v>55</v>
      </c>
      <c r="C30" s="148">
        <v>9224</v>
      </c>
      <c r="D30" s="142">
        <v>10080</v>
      </c>
      <c r="E30" s="142">
        <v>10080</v>
      </c>
      <c r="F30" s="194">
        <f t="shared" si="2"/>
        <v>100</v>
      </c>
      <c r="G30" s="195">
        <f t="shared" si="3"/>
        <v>109.28013876843019</v>
      </c>
      <c r="I30" s="9"/>
      <c r="J30" s="9"/>
      <c r="K30" s="9"/>
      <c r="L30" s="9"/>
      <c r="M30" s="10"/>
    </row>
    <row r="31" spans="1:13" x14ac:dyDescent="0.2">
      <c r="A31" s="17"/>
      <c r="B31" s="1" t="s">
        <v>56</v>
      </c>
      <c r="C31" s="148">
        <v>2414</v>
      </c>
      <c r="D31" s="142">
        <v>0</v>
      </c>
      <c r="E31" s="142">
        <v>0</v>
      </c>
      <c r="F31" s="194">
        <v>0</v>
      </c>
      <c r="G31" s="195">
        <f t="shared" si="3"/>
        <v>0</v>
      </c>
      <c r="I31" s="9"/>
      <c r="J31" s="9"/>
      <c r="K31" s="9"/>
      <c r="L31" s="9"/>
      <c r="M31" s="10"/>
    </row>
    <row r="32" spans="1:13" x14ac:dyDescent="0.2">
      <c r="A32" s="17"/>
      <c r="B32" s="1" t="s">
        <v>63</v>
      </c>
      <c r="C32" s="148">
        <v>520</v>
      </c>
      <c r="D32" s="142">
        <v>650</v>
      </c>
      <c r="E32" s="142">
        <v>650</v>
      </c>
      <c r="F32" s="194">
        <f t="shared" si="2"/>
        <v>100</v>
      </c>
      <c r="G32" s="195">
        <f t="shared" si="3"/>
        <v>125</v>
      </c>
      <c r="I32" s="9"/>
      <c r="J32" s="9"/>
      <c r="K32" s="9"/>
      <c r="L32" s="9"/>
      <c r="M32" s="10"/>
    </row>
    <row r="33" spans="1:13" x14ac:dyDescent="0.2">
      <c r="A33" s="17"/>
      <c r="B33" s="1" t="s">
        <v>65</v>
      </c>
      <c r="C33" s="148">
        <v>129</v>
      </c>
      <c r="D33" s="142">
        <v>126</v>
      </c>
      <c r="E33" s="142">
        <v>126</v>
      </c>
      <c r="F33" s="194">
        <f t="shared" si="2"/>
        <v>100</v>
      </c>
      <c r="G33" s="195">
        <f t="shared" si="3"/>
        <v>97.674418604651152</v>
      </c>
      <c r="H33" s="9"/>
      <c r="I33" s="9"/>
      <c r="J33" s="9"/>
      <c r="K33" s="9"/>
      <c r="L33" s="9"/>
      <c r="M33" s="10"/>
    </row>
    <row r="34" spans="1:13" x14ac:dyDescent="0.2">
      <c r="A34" s="17"/>
      <c r="B34" s="1" t="s">
        <v>93</v>
      </c>
      <c r="C34" s="148">
        <v>553</v>
      </c>
      <c r="D34" s="142">
        <v>0</v>
      </c>
      <c r="E34" s="142">
        <v>0</v>
      </c>
      <c r="F34" s="194">
        <v>0</v>
      </c>
      <c r="G34" s="195">
        <f t="shared" si="3"/>
        <v>0</v>
      </c>
      <c r="H34" s="9"/>
      <c r="I34" s="9"/>
      <c r="J34" s="9"/>
      <c r="K34" s="9"/>
      <c r="L34" s="9"/>
      <c r="M34" s="10"/>
    </row>
    <row r="35" spans="1:13" x14ac:dyDescent="0.2">
      <c r="A35" s="17"/>
      <c r="B35" s="1" t="s">
        <v>69</v>
      </c>
      <c r="C35" s="149">
        <v>2400</v>
      </c>
      <c r="D35" s="143">
        <v>1800</v>
      </c>
      <c r="E35" s="143">
        <v>1800</v>
      </c>
      <c r="F35" s="196">
        <f t="shared" si="2"/>
        <v>100</v>
      </c>
      <c r="G35" s="197">
        <f t="shared" si="3"/>
        <v>75</v>
      </c>
      <c r="H35" s="9"/>
      <c r="I35" s="9"/>
      <c r="J35" s="9"/>
      <c r="K35" s="9"/>
      <c r="L35" s="9"/>
      <c r="M35" s="10"/>
    </row>
    <row r="36" spans="1:13" x14ac:dyDescent="0.2">
      <c r="A36" s="17"/>
      <c r="B36" s="1" t="s">
        <v>82</v>
      </c>
      <c r="C36" s="149">
        <v>9720</v>
      </c>
      <c r="D36" s="143">
        <v>0</v>
      </c>
      <c r="E36" s="143">
        <v>0</v>
      </c>
      <c r="F36" s="196">
        <v>0</v>
      </c>
      <c r="G36" s="197">
        <f t="shared" si="3"/>
        <v>0</v>
      </c>
      <c r="H36" s="9"/>
      <c r="I36" s="9"/>
      <c r="J36" s="9"/>
      <c r="K36" s="9"/>
      <c r="L36" s="9"/>
      <c r="M36" s="10"/>
    </row>
    <row r="37" spans="1:13" x14ac:dyDescent="0.2">
      <c r="A37" s="17"/>
      <c r="B37" s="1" t="s">
        <v>70</v>
      </c>
      <c r="C37" s="149">
        <v>0</v>
      </c>
      <c r="D37" s="143">
        <v>1400</v>
      </c>
      <c r="E37" s="143">
        <v>1400</v>
      </c>
      <c r="F37" s="196">
        <f t="shared" si="2"/>
        <v>100</v>
      </c>
      <c r="G37" s="197">
        <v>0</v>
      </c>
      <c r="H37" s="9"/>
      <c r="I37" s="9"/>
      <c r="J37" s="9"/>
      <c r="K37" s="9"/>
      <c r="L37" s="9"/>
      <c r="M37" s="10"/>
    </row>
    <row r="38" spans="1:13" ht="13.5" thickBot="1" x14ac:dyDescent="0.25">
      <c r="A38" s="110"/>
      <c r="B38" s="138" t="s">
        <v>100</v>
      </c>
      <c r="C38" s="149">
        <v>1034</v>
      </c>
      <c r="D38" s="143">
        <v>783</v>
      </c>
      <c r="E38" s="143">
        <v>783</v>
      </c>
      <c r="F38" s="196">
        <f t="shared" si="2"/>
        <v>100</v>
      </c>
      <c r="G38" s="197">
        <f t="shared" si="3"/>
        <v>75.725338491295929</v>
      </c>
      <c r="H38" s="9"/>
      <c r="I38" s="9"/>
      <c r="J38" s="9"/>
      <c r="K38" s="9"/>
      <c r="L38" s="9"/>
      <c r="M38" s="10"/>
    </row>
    <row r="39" spans="1:13" ht="13.5" thickBot="1" x14ac:dyDescent="0.25">
      <c r="A39" s="163"/>
      <c r="B39" s="164" t="s">
        <v>50</v>
      </c>
      <c r="C39" s="165">
        <f>C20+C21+C22+C23+C24+C25</f>
        <v>755692</v>
      </c>
      <c r="D39" s="165">
        <f t="shared" ref="D39:E39" si="5">D20+D21+D22+D23+D24+D25</f>
        <v>808084</v>
      </c>
      <c r="E39" s="165">
        <f t="shared" si="5"/>
        <v>806445</v>
      </c>
      <c r="F39" s="201">
        <f t="shared" si="2"/>
        <v>99.797174551160523</v>
      </c>
      <c r="G39" s="202">
        <f t="shared" si="3"/>
        <v>106.71609597560912</v>
      </c>
      <c r="H39" s="21"/>
      <c r="I39" s="21"/>
      <c r="J39" s="21"/>
      <c r="K39" s="21"/>
      <c r="L39" s="21"/>
      <c r="M39" s="21"/>
    </row>
    <row r="40" spans="1:13" x14ac:dyDescent="0.2">
      <c r="B40" s="65"/>
      <c r="C40" s="139"/>
      <c r="D40" s="139"/>
      <c r="E40" s="139"/>
      <c r="F40" s="203"/>
      <c r="G40" s="203"/>
      <c r="H40" s="21"/>
      <c r="I40" s="21"/>
      <c r="J40" s="21"/>
      <c r="K40" s="21"/>
      <c r="L40" s="21"/>
      <c r="M40" s="21"/>
    </row>
    <row r="41" spans="1:13" x14ac:dyDescent="0.2">
      <c r="B41" s="65" t="s">
        <v>95</v>
      </c>
      <c r="C41" s="139"/>
      <c r="D41" s="139"/>
      <c r="E41" s="139"/>
      <c r="F41" s="203"/>
      <c r="G41" s="203"/>
      <c r="H41" s="21"/>
      <c r="I41" s="21"/>
      <c r="J41" s="21"/>
      <c r="K41" s="21"/>
      <c r="L41" s="21"/>
      <c r="M41" s="21"/>
    </row>
    <row r="42" spans="1:13" x14ac:dyDescent="0.2">
      <c r="B42" s="9"/>
      <c r="C42" s="9"/>
      <c r="D42" s="9"/>
      <c r="E42" s="10"/>
      <c r="F42" s="204"/>
      <c r="G42" s="205"/>
      <c r="H42" s="21"/>
      <c r="I42" s="21"/>
      <c r="J42" s="21"/>
      <c r="K42" s="21"/>
      <c r="L42" s="22"/>
      <c r="M42" s="22"/>
    </row>
    <row r="43" spans="1:13" s="47" customFormat="1" ht="13.5" thickBot="1" x14ac:dyDescent="0.25">
      <c r="A43" s="9" t="s">
        <v>77</v>
      </c>
      <c r="C43" s="136">
        <v>1</v>
      </c>
      <c r="D43" s="136">
        <v>2</v>
      </c>
      <c r="E43" s="136">
        <v>3</v>
      </c>
      <c r="F43" s="206"/>
      <c r="G43" s="207"/>
      <c r="H43" s="53"/>
      <c r="I43" s="53"/>
      <c r="J43" s="53"/>
      <c r="K43" s="53"/>
      <c r="L43" s="53"/>
      <c r="M43" s="53"/>
    </row>
    <row r="44" spans="1:13" s="66" customFormat="1" x14ac:dyDescent="0.2">
      <c r="A44" s="175">
        <v>610</v>
      </c>
      <c r="B44" s="176" t="s">
        <v>9</v>
      </c>
      <c r="C44" s="177">
        <v>391200</v>
      </c>
      <c r="D44" s="178">
        <v>405403</v>
      </c>
      <c r="E44" s="178">
        <v>405403</v>
      </c>
      <c r="F44" s="208">
        <f t="shared" ref="F44:F54" si="6">E44/D44*100</f>
        <v>100</v>
      </c>
      <c r="G44" s="209">
        <f t="shared" ref="G44:G54" si="7">E44/C44*100</f>
        <v>103.63062372188139</v>
      </c>
      <c r="H44" s="65"/>
      <c r="I44" s="65"/>
      <c r="J44" s="65"/>
      <c r="K44" s="65"/>
      <c r="L44" s="179"/>
      <c r="M44" s="179"/>
    </row>
    <row r="45" spans="1:13" s="66" customFormat="1" x14ac:dyDescent="0.2">
      <c r="A45" s="85">
        <v>620</v>
      </c>
      <c r="B45" s="180" t="s">
        <v>10</v>
      </c>
      <c r="C45" s="181">
        <v>134573</v>
      </c>
      <c r="D45" s="182">
        <v>140979</v>
      </c>
      <c r="E45" s="182">
        <v>140979</v>
      </c>
      <c r="F45" s="210">
        <f t="shared" si="6"/>
        <v>100</v>
      </c>
      <c r="G45" s="211">
        <f t="shared" si="7"/>
        <v>104.7602416532291</v>
      </c>
      <c r="H45" s="65"/>
      <c r="I45" s="65"/>
      <c r="J45" s="65"/>
      <c r="K45" s="65"/>
      <c r="L45" s="179"/>
      <c r="M45" s="179"/>
    </row>
    <row r="46" spans="1:13" s="66" customFormat="1" x14ac:dyDescent="0.2">
      <c r="A46" s="85">
        <v>630</v>
      </c>
      <c r="B46" s="180" t="s">
        <v>36</v>
      </c>
      <c r="C46" s="181">
        <v>137696</v>
      </c>
      <c r="D46" s="182">
        <v>247133</v>
      </c>
      <c r="E46" s="182">
        <v>213524</v>
      </c>
      <c r="F46" s="210">
        <f t="shared" si="6"/>
        <v>86.400440248772924</v>
      </c>
      <c r="G46" s="211">
        <f t="shared" si="7"/>
        <v>155.06913781082966</v>
      </c>
      <c r="H46" s="65"/>
      <c r="I46" s="65"/>
      <c r="J46" s="65"/>
      <c r="K46" s="65"/>
      <c r="L46" s="179"/>
      <c r="M46" s="179"/>
    </row>
    <row r="47" spans="1:13" x14ac:dyDescent="0.2">
      <c r="A47" s="17" t="s">
        <v>22</v>
      </c>
      <c r="B47" s="129" t="s">
        <v>11</v>
      </c>
      <c r="C47" s="172">
        <v>2968</v>
      </c>
      <c r="D47" s="173">
        <v>20723</v>
      </c>
      <c r="E47" s="173">
        <v>19249</v>
      </c>
      <c r="F47" s="194">
        <f t="shared" si="6"/>
        <v>92.88713024176036</v>
      </c>
      <c r="G47" s="195">
        <f t="shared" si="7"/>
        <v>648.55121293800539</v>
      </c>
      <c r="L47" s="11"/>
      <c r="M47" s="11"/>
    </row>
    <row r="48" spans="1:13" x14ac:dyDescent="0.2">
      <c r="A48" s="17">
        <v>632</v>
      </c>
      <c r="B48" s="129" t="s">
        <v>43</v>
      </c>
      <c r="C48" s="172">
        <v>59378</v>
      </c>
      <c r="D48" s="173">
        <v>78997</v>
      </c>
      <c r="E48" s="173">
        <v>49916</v>
      </c>
      <c r="F48" s="194">
        <f t="shared" si="6"/>
        <v>63.187209640872446</v>
      </c>
      <c r="G48" s="195">
        <f t="shared" si="7"/>
        <v>84.06480514668732</v>
      </c>
      <c r="L48" s="11"/>
      <c r="M48" s="11"/>
    </row>
    <row r="49" spans="1:13" x14ac:dyDescent="0.2">
      <c r="A49" s="17">
        <v>633</v>
      </c>
      <c r="B49" s="129" t="s">
        <v>13</v>
      </c>
      <c r="C49" s="172">
        <v>34636</v>
      </c>
      <c r="D49" s="173">
        <v>79869</v>
      </c>
      <c r="E49" s="173">
        <v>70673</v>
      </c>
      <c r="F49" s="194">
        <f t="shared" si="6"/>
        <v>88.48614606418009</v>
      </c>
      <c r="G49" s="195">
        <f t="shared" si="7"/>
        <v>204.04492435616123</v>
      </c>
      <c r="L49" s="11"/>
      <c r="M49" s="11"/>
    </row>
    <row r="50" spans="1:13" x14ac:dyDescent="0.2">
      <c r="A50" s="17">
        <v>634</v>
      </c>
      <c r="B50" s="129" t="s">
        <v>30</v>
      </c>
      <c r="C50" s="172">
        <v>0</v>
      </c>
      <c r="D50" s="173">
        <v>0</v>
      </c>
      <c r="E50" s="173">
        <v>921</v>
      </c>
      <c r="F50" s="194">
        <v>0</v>
      </c>
      <c r="G50" s="195">
        <v>0</v>
      </c>
      <c r="L50" s="11"/>
      <c r="M50" s="11"/>
    </row>
    <row r="51" spans="1:13" x14ac:dyDescent="0.2">
      <c r="A51" s="17">
        <v>635</v>
      </c>
      <c r="B51" s="129" t="s">
        <v>14</v>
      </c>
      <c r="C51" s="172">
        <v>21611</v>
      </c>
      <c r="D51" s="173">
        <v>42235</v>
      </c>
      <c r="E51" s="173">
        <v>44279</v>
      </c>
      <c r="F51" s="194">
        <f t="shared" si="6"/>
        <v>104.83958801941517</v>
      </c>
      <c r="G51" s="195">
        <f t="shared" si="7"/>
        <v>204.89102771736617</v>
      </c>
      <c r="L51" s="11"/>
      <c r="M51" s="11"/>
    </row>
    <row r="52" spans="1:13" x14ac:dyDescent="0.2">
      <c r="A52" s="17">
        <v>637</v>
      </c>
      <c r="B52" s="129" t="s">
        <v>15</v>
      </c>
      <c r="C52" s="172">
        <v>19103</v>
      </c>
      <c r="D52" s="173">
        <v>25309</v>
      </c>
      <c r="E52" s="173">
        <v>28486</v>
      </c>
      <c r="F52" s="194">
        <f t="shared" si="6"/>
        <v>112.55284681338655</v>
      </c>
      <c r="G52" s="195">
        <f t="shared" si="7"/>
        <v>149.11793959064022</v>
      </c>
      <c r="L52" s="11"/>
      <c r="M52" s="11"/>
    </row>
    <row r="53" spans="1:13" s="66" customFormat="1" ht="13.5" thickBot="1" x14ac:dyDescent="0.25">
      <c r="A53" s="85">
        <v>642</v>
      </c>
      <c r="B53" s="252" t="s">
        <v>16</v>
      </c>
      <c r="C53" s="253">
        <v>8140</v>
      </c>
      <c r="D53" s="254">
        <v>5514</v>
      </c>
      <c r="E53" s="254">
        <v>4634</v>
      </c>
      <c r="F53" s="255">
        <f t="shared" si="6"/>
        <v>84.040623866521585</v>
      </c>
      <c r="G53" s="256">
        <f t="shared" si="7"/>
        <v>56.928746928746932</v>
      </c>
      <c r="H53" s="65"/>
      <c r="L53" s="67"/>
      <c r="M53" s="67"/>
    </row>
    <row r="54" spans="1:13" s="65" customFormat="1" ht="13.5" thickBot="1" x14ac:dyDescent="0.25">
      <c r="A54" s="251">
        <v>600</v>
      </c>
      <c r="B54" s="257" t="s">
        <v>23</v>
      </c>
      <c r="C54" s="258">
        <f>C44+C45+C46+C53</f>
        <v>671609</v>
      </c>
      <c r="D54" s="189">
        <f t="shared" ref="D54:E54" si="8">D44+D45+D46+D53</f>
        <v>799029</v>
      </c>
      <c r="E54" s="189">
        <f t="shared" si="8"/>
        <v>764540</v>
      </c>
      <c r="F54" s="214">
        <f t="shared" si="6"/>
        <v>95.683636013211043</v>
      </c>
      <c r="G54" s="215">
        <f t="shared" si="7"/>
        <v>113.83706888978557</v>
      </c>
      <c r="L54" s="179"/>
      <c r="M54" s="179"/>
    </row>
    <row r="55" spans="1:13" ht="13.5" thickBot="1" x14ac:dyDescent="0.25">
      <c r="A55" s="76"/>
      <c r="B55" s="37"/>
      <c r="C55" s="169"/>
      <c r="D55" s="169"/>
      <c r="E55" s="170"/>
      <c r="F55" s="212"/>
      <c r="G55" s="213"/>
    </row>
    <row r="56" spans="1:13" s="65" customFormat="1" ht="13.5" thickBot="1" x14ac:dyDescent="0.25">
      <c r="A56" s="186">
        <v>700</v>
      </c>
      <c r="B56" s="187" t="s">
        <v>38</v>
      </c>
      <c r="C56" s="188">
        <v>60590</v>
      </c>
      <c r="D56" s="188">
        <v>8272</v>
      </c>
      <c r="E56" s="188">
        <v>8272</v>
      </c>
      <c r="F56" s="214">
        <f t="shared" ref="F56:F57" si="9">E56/D56*100</f>
        <v>100</v>
      </c>
      <c r="G56" s="215">
        <f t="shared" ref="G56:G57" si="10">E56/C56*100</f>
        <v>13.652417890741047</v>
      </c>
    </row>
    <row r="57" spans="1:13" s="65" customFormat="1" ht="13.5" thickBot="1" x14ac:dyDescent="0.25">
      <c r="A57" s="99"/>
      <c r="B57" s="164" t="s">
        <v>40</v>
      </c>
      <c r="C57" s="189">
        <f>C54+C56</f>
        <v>732199</v>
      </c>
      <c r="D57" s="189">
        <f t="shared" ref="D57:E57" si="11">D54+D56</f>
        <v>807301</v>
      </c>
      <c r="E57" s="189">
        <f t="shared" si="11"/>
        <v>772812</v>
      </c>
      <c r="F57" s="216">
        <f t="shared" si="9"/>
        <v>95.727863584957788</v>
      </c>
      <c r="G57" s="217">
        <f t="shared" si="10"/>
        <v>105.54671612498787</v>
      </c>
    </row>
    <row r="58" spans="1:13" ht="13.5" thickBot="1" x14ac:dyDescent="0.25">
      <c r="A58" s="9"/>
      <c r="B58" s="9"/>
      <c r="C58" s="140"/>
      <c r="D58" s="140"/>
      <c r="E58" s="140"/>
      <c r="F58" s="204"/>
      <c r="G58" s="204"/>
      <c r="M58" s="26"/>
    </row>
    <row r="59" spans="1:13" s="50" customFormat="1" ht="15.75" thickBot="1" x14ac:dyDescent="0.25">
      <c r="A59" s="359" t="s">
        <v>44</v>
      </c>
      <c r="B59" s="360"/>
      <c r="C59" s="190">
        <v>1034</v>
      </c>
      <c r="D59" s="190">
        <v>783</v>
      </c>
      <c r="E59" s="190">
        <v>783</v>
      </c>
      <c r="F59" s="218">
        <f t="shared" ref="F59" si="12">E59/D59*100</f>
        <v>100</v>
      </c>
      <c r="G59" s="219">
        <f t="shared" ref="G59" si="13">E59/C59*100</f>
        <v>75.725338491295929</v>
      </c>
    </row>
    <row r="60" spans="1:13" ht="15.75" thickBot="1" x14ac:dyDescent="0.3">
      <c r="A60" s="75"/>
      <c r="B60" s="75"/>
      <c r="C60" s="166"/>
      <c r="D60" s="166"/>
      <c r="E60" s="166"/>
      <c r="F60" s="204"/>
      <c r="G60" s="204"/>
    </row>
    <row r="61" spans="1:13" s="51" customFormat="1" ht="16.5" thickBot="1" x14ac:dyDescent="0.3">
      <c r="A61" s="361" t="s">
        <v>101</v>
      </c>
      <c r="B61" s="362"/>
      <c r="C61" s="191">
        <f>C57+C59</f>
        <v>733233</v>
      </c>
      <c r="D61" s="191">
        <f t="shared" ref="D61:E61" si="14">D57+D59</f>
        <v>808084</v>
      </c>
      <c r="E61" s="191">
        <f t="shared" si="14"/>
        <v>773595</v>
      </c>
      <c r="F61" s="220">
        <f t="shared" ref="F61" si="15">E61/D61*100</f>
        <v>95.732003108587733</v>
      </c>
      <c r="G61" s="221">
        <f t="shared" ref="G61" si="16">E61/C61*100</f>
        <v>105.50466222878676</v>
      </c>
    </row>
    <row r="62" spans="1:13" x14ac:dyDescent="0.2">
      <c r="A62" s="21"/>
      <c r="B62" s="168"/>
      <c r="C62" s="167"/>
      <c r="D62" s="167"/>
      <c r="E62" s="174"/>
      <c r="F62" s="167"/>
      <c r="G62" s="167"/>
    </row>
    <row r="64" spans="1:13" x14ac:dyDescent="0.2">
      <c r="E64" s="11"/>
    </row>
    <row r="65" spans="1:5" x14ac:dyDescent="0.2">
      <c r="E65" s="11"/>
    </row>
    <row r="66" spans="1:5" x14ac:dyDescent="0.2">
      <c r="A66" s="18"/>
      <c r="B66" s="19"/>
      <c r="E66" s="11"/>
    </row>
    <row r="67" spans="1:5" x14ac:dyDescent="0.2">
      <c r="A67" s="18"/>
      <c r="B67" s="19"/>
      <c r="C67" s="19"/>
      <c r="D67" s="19"/>
      <c r="E67" s="20"/>
    </row>
    <row r="68" spans="1:5" x14ac:dyDescent="0.2">
      <c r="A68" s="18"/>
      <c r="B68" s="19"/>
      <c r="C68" s="19"/>
      <c r="D68" s="19"/>
      <c r="E68" s="20"/>
    </row>
    <row r="69" spans="1:5" x14ac:dyDescent="0.2">
      <c r="A69" s="18"/>
      <c r="B69" s="19"/>
      <c r="C69" s="19"/>
      <c r="D69" s="19"/>
      <c r="E69" s="20"/>
    </row>
    <row r="70" spans="1:5" x14ac:dyDescent="0.2">
      <c r="A70" s="18"/>
      <c r="B70" s="19"/>
      <c r="C70" s="19"/>
      <c r="D70" s="19"/>
      <c r="E70" s="20"/>
    </row>
    <row r="72" spans="1:5" x14ac:dyDescent="0.2">
      <c r="A72" s="9"/>
    </row>
    <row r="74" spans="1:5" x14ac:dyDescent="0.2">
      <c r="A74" s="9"/>
    </row>
    <row r="75" spans="1:5" x14ac:dyDescent="0.2">
      <c r="A75" s="21"/>
      <c r="B75" s="21"/>
      <c r="C75" s="21"/>
      <c r="D75" s="21"/>
      <c r="E75" s="21"/>
    </row>
    <row r="76" spans="1:5" x14ac:dyDescent="0.2">
      <c r="A76" s="21"/>
      <c r="B76" s="21"/>
      <c r="C76" s="21"/>
      <c r="D76" s="21"/>
      <c r="E76" s="22"/>
    </row>
    <row r="77" spans="1:5" x14ac:dyDescent="0.2">
      <c r="C77" s="3"/>
      <c r="D77" s="3"/>
      <c r="E77" s="3"/>
    </row>
    <row r="78" spans="1:5" x14ac:dyDescent="0.2">
      <c r="A78" s="3"/>
      <c r="B78" s="23"/>
    </row>
    <row r="80" spans="1:5" x14ac:dyDescent="0.2">
      <c r="A80" s="9"/>
      <c r="B80" s="9"/>
      <c r="C80" s="24"/>
      <c r="D80" s="9"/>
      <c r="E80" s="9"/>
    </row>
    <row r="82" spans="1:5" x14ac:dyDescent="0.2">
      <c r="A82" s="9"/>
    </row>
    <row r="83" spans="1:5" x14ac:dyDescent="0.2">
      <c r="A83" s="21"/>
      <c r="B83" s="21"/>
      <c r="C83" s="21"/>
      <c r="D83" s="21"/>
      <c r="E83" s="21"/>
    </row>
    <row r="84" spans="1:5" x14ac:dyDescent="0.2">
      <c r="A84" s="21"/>
      <c r="B84" s="21"/>
      <c r="C84" s="21"/>
      <c r="D84" s="21"/>
      <c r="E84" s="22"/>
    </row>
    <row r="85" spans="1:5" x14ac:dyDescent="0.2">
      <c r="A85" s="25"/>
      <c r="B85" s="9"/>
      <c r="C85" s="9"/>
      <c r="D85" s="9"/>
      <c r="E85" s="10"/>
    </row>
    <row r="86" spans="1:5" x14ac:dyDescent="0.2">
      <c r="A86" s="25"/>
      <c r="B86" s="9"/>
      <c r="C86" s="9"/>
      <c r="D86" s="9"/>
      <c r="E86" s="10"/>
    </row>
    <row r="87" spans="1:5" x14ac:dyDescent="0.2">
      <c r="A87" s="25"/>
      <c r="B87" s="9"/>
      <c r="C87" s="9"/>
      <c r="D87" s="9"/>
      <c r="E87" s="10"/>
    </row>
    <row r="88" spans="1:5" x14ac:dyDescent="0.2">
      <c r="E88" s="11"/>
    </row>
    <row r="89" spans="1:5" x14ac:dyDescent="0.2">
      <c r="E89" s="11"/>
    </row>
    <row r="90" spans="1:5" x14ac:dyDescent="0.2">
      <c r="E90" s="11"/>
    </row>
    <row r="91" spans="1:5" x14ac:dyDescent="0.2">
      <c r="E91" s="11"/>
    </row>
    <row r="92" spans="1:5" x14ac:dyDescent="0.2">
      <c r="A92" s="25"/>
      <c r="B92" s="19"/>
      <c r="C92" s="9"/>
      <c r="D92" s="9"/>
      <c r="E92" s="10"/>
    </row>
    <row r="93" spans="1:5" x14ac:dyDescent="0.2">
      <c r="A93" s="18"/>
      <c r="B93" s="19"/>
      <c r="C93" s="19"/>
      <c r="D93" s="19"/>
      <c r="E93" s="20"/>
    </row>
    <row r="97" spans="1:5" x14ac:dyDescent="0.2">
      <c r="A97" s="9"/>
    </row>
    <row r="99" spans="1:5" x14ac:dyDescent="0.2">
      <c r="A99" s="9"/>
      <c r="B99" s="9"/>
    </row>
    <row r="101" spans="1:5" x14ac:dyDescent="0.2">
      <c r="A101" s="9"/>
    </row>
    <row r="102" spans="1:5" x14ac:dyDescent="0.2">
      <c r="A102" s="21"/>
      <c r="B102" s="21"/>
      <c r="C102" s="21"/>
      <c r="D102" s="21"/>
      <c r="E102" s="21"/>
    </row>
    <row r="103" spans="1:5" x14ac:dyDescent="0.2">
      <c r="A103" s="21"/>
      <c r="B103" s="21"/>
      <c r="C103" s="21"/>
      <c r="D103" s="21"/>
      <c r="E103" s="22"/>
    </row>
    <row r="104" spans="1:5" x14ac:dyDescent="0.2">
      <c r="C104" s="3"/>
      <c r="D104" s="3"/>
      <c r="E104" s="3"/>
    </row>
    <row r="105" spans="1:5" x14ac:dyDescent="0.2">
      <c r="C105" s="3"/>
      <c r="D105" s="3"/>
      <c r="E105" s="3"/>
    </row>
    <row r="106" spans="1:5" x14ac:dyDescent="0.2">
      <c r="A106" s="3"/>
      <c r="B106" s="23"/>
    </row>
    <row r="108" spans="1:5" x14ac:dyDescent="0.2">
      <c r="A108" s="9"/>
      <c r="B108" s="9"/>
      <c r="C108" s="24"/>
      <c r="D108" s="9"/>
      <c r="E108" s="9"/>
    </row>
    <row r="110" spans="1:5" x14ac:dyDescent="0.2">
      <c r="A110" s="9"/>
    </row>
    <row r="111" spans="1:5" x14ac:dyDescent="0.2">
      <c r="A111" s="21"/>
      <c r="B111" s="21"/>
      <c r="C111" s="21"/>
      <c r="D111" s="21"/>
      <c r="E111" s="21"/>
    </row>
    <row r="112" spans="1:5" x14ac:dyDescent="0.2">
      <c r="A112" s="21"/>
      <c r="B112" s="21"/>
      <c r="C112" s="21"/>
      <c r="D112" s="21"/>
      <c r="E112" s="22"/>
    </row>
    <row r="113" spans="1:5" x14ac:dyDescent="0.2">
      <c r="A113" s="18"/>
      <c r="B113" s="19"/>
      <c r="E113" s="11"/>
    </row>
    <row r="114" spans="1:5" x14ac:dyDescent="0.2">
      <c r="A114" s="18"/>
      <c r="B114" s="19"/>
      <c r="E114" s="11"/>
    </row>
    <row r="115" spans="1:5" x14ac:dyDescent="0.2">
      <c r="A115" s="18"/>
      <c r="B115" s="19"/>
      <c r="E115" s="11"/>
    </row>
    <row r="116" spans="1:5" x14ac:dyDescent="0.2">
      <c r="E116" s="11"/>
    </row>
    <row r="117" spans="1:5" x14ac:dyDescent="0.2">
      <c r="E117" s="11"/>
    </row>
    <row r="118" spans="1:5" x14ac:dyDescent="0.2">
      <c r="E118" s="11"/>
    </row>
    <row r="119" spans="1:5" x14ac:dyDescent="0.2">
      <c r="E119" s="11"/>
    </row>
    <row r="120" spans="1:5" x14ac:dyDescent="0.2">
      <c r="E120" s="11"/>
    </row>
    <row r="121" spans="1:5" x14ac:dyDescent="0.2">
      <c r="A121" s="18"/>
      <c r="B121" s="19"/>
      <c r="E121" s="11"/>
    </row>
    <row r="122" spans="1:5" x14ac:dyDescent="0.2">
      <c r="A122" s="25"/>
      <c r="B122" s="9"/>
      <c r="C122" s="9"/>
      <c r="D122" s="9"/>
      <c r="E122" s="10"/>
    </row>
  </sheetData>
  <mergeCells count="5">
    <mergeCell ref="A5:A6"/>
    <mergeCell ref="B5:B6"/>
    <mergeCell ref="A59:B59"/>
    <mergeCell ref="A61:B61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C30" sqref="C30"/>
    </sheetView>
  </sheetViews>
  <sheetFormatPr defaultRowHeight="12.75" x14ac:dyDescent="0.2"/>
  <cols>
    <col min="1" max="1" width="10" customWidth="1"/>
    <col min="2" max="2" width="26.28515625" customWidth="1"/>
    <col min="3" max="3" width="15.42578125" customWidth="1"/>
    <col min="4" max="4" width="12.42578125" bestFit="1" customWidth="1"/>
    <col min="5" max="5" width="10.28515625" customWidth="1"/>
    <col min="6" max="7" width="8.7109375" customWidth="1"/>
  </cols>
  <sheetData>
    <row r="1" spans="1:7" x14ac:dyDescent="0.2">
      <c r="A1" s="364" t="s">
        <v>104</v>
      </c>
      <c r="B1" s="364"/>
      <c r="C1" s="364"/>
      <c r="D1" s="364"/>
      <c r="E1" s="364"/>
      <c r="F1" s="364"/>
      <c r="G1" s="364"/>
    </row>
    <row r="2" spans="1:7" s="47" customFormat="1" x14ac:dyDescent="0.2">
      <c r="A2" s="9" t="s">
        <v>27</v>
      </c>
      <c r="B2" s="9"/>
      <c r="C2" s="9"/>
      <c r="D2" s="9"/>
      <c r="E2" s="31" t="s">
        <v>37</v>
      </c>
    </row>
    <row r="3" spans="1:7" ht="11.25" customHeight="1" x14ac:dyDescent="0.2">
      <c r="B3" s="9"/>
      <c r="C3" s="9"/>
      <c r="D3" s="9"/>
      <c r="E3" s="10"/>
    </row>
    <row r="4" spans="1:7" x14ac:dyDescent="0.2">
      <c r="A4" s="14"/>
      <c r="B4" s="14"/>
      <c r="C4" s="14"/>
      <c r="D4" s="14"/>
      <c r="E4" s="14"/>
    </row>
    <row r="5" spans="1:7" s="47" customFormat="1" ht="13.5" thickBot="1" x14ac:dyDescent="0.25">
      <c r="A5" s="9" t="s">
        <v>78</v>
      </c>
      <c r="C5" s="134">
        <v>1</v>
      </c>
      <c r="D5" s="134">
        <v>2</v>
      </c>
      <c r="E5" s="134">
        <v>3</v>
      </c>
    </row>
    <row r="6" spans="1:7" x14ac:dyDescent="0.2">
      <c r="A6" s="114" t="s">
        <v>0</v>
      </c>
      <c r="B6" s="115" t="s">
        <v>1</v>
      </c>
      <c r="C6" s="115" t="s">
        <v>17</v>
      </c>
      <c r="D6" s="115" t="s">
        <v>2</v>
      </c>
      <c r="E6" s="121" t="s">
        <v>17</v>
      </c>
      <c r="F6" s="122" t="s">
        <v>3</v>
      </c>
      <c r="G6" s="123" t="s">
        <v>3</v>
      </c>
    </row>
    <row r="7" spans="1:7" ht="13.5" thickBot="1" x14ac:dyDescent="0.25">
      <c r="A7" s="339"/>
      <c r="B7" s="336"/>
      <c r="C7" s="336">
        <v>2017</v>
      </c>
      <c r="D7" s="336">
        <v>2018</v>
      </c>
      <c r="E7" s="328" t="s">
        <v>75</v>
      </c>
      <c r="F7" s="340" t="s">
        <v>48</v>
      </c>
      <c r="G7" s="341" t="s">
        <v>49</v>
      </c>
    </row>
    <row r="8" spans="1:7" ht="13.5" thickBot="1" x14ac:dyDescent="0.25">
      <c r="A8" s="343" t="s">
        <v>21</v>
      </c>
      <c r="B8" s="344"/>
      <c r="C8" s="345"/>
      <c r="D8" s="345"/>
      <c r="E8" s="344"/>
      <c r="F8" s="293"/>
      <c r="G8" s="346"/>
    </row>
    <row r="9" spans="1:7" x14ac:dyDescent="0.2">
      <c r="A9" s="230">
        <v>212003</v>
      </c>
      <c r="B9" s="231" t="s">
        <v>4</v>
      </c>
      <c r="C9" s="226">
        <v>8413</v>
      </c>
      <c r="D9" s="226">
        <v>9002.4</v>
      </c>
      <c r="E9" s="226">
        <v>9002</v>
      </c>
      <c r="F9" s="237">
        <f>E9/D9*100</f>
        <v>99.995556740424789</v>
      </c>
      <c r="G9" s="238">
        <f>E9/C9*100</f>
        <v>107.0010697729704</v>
      </c>
    </row>
    <row r="10" spans="1:7" x14ac:dyDescent="0.2">
      <c r="A10" s="118">
        <v>243</v>
      </c>
      <c r="B10" s="119" t="s">
        <v>7</v>
      </c>
      <c r="C10" s="173">
        <v>0</v>
      </c>
      <c r="D10" s="173">
        <v>10</v>
      </c>
      <c r="E10" s="173">
        <v>0</v>
      </c>
      <c r="F10" s="239">
        <f t="shared" ref="F10:F16" si="0">E10/D10*100</f>
        <v>0</v>
      </c>
      <c r="G10" s="240">
        <v>0</v>
      </c>
    </row>
    <row r="11" spans="1:7" x14ac:dyDescent="0.2">
      <c r="A11" s="118">
        <v>292012</v>
      </c>
      <c r="B11" s="119" t="s">
        <v>8</v>
      </c>
      <c r="C11" s="173">
        <v>4975</v>
      </c>
      <c r="D11" s="173">
        <v>0</v>
      </c>
      <c r="E11" s="173">
        <v>0</v>
      </c>
      <c r="F11" s="239">
        <v>0</v>
      </c>
      <c r="G11" s="240">
        <f t="shared" ref="G11:G16" si="1">E11/C11*100</f>
        <v>0</v>
      </c>
    </row>
    <row r="12" spans="1:7" x14ac:dyDescent="0.2">
      <c r="A12" s="118">
        <v>312001</v>
      </c>
      <c r="B12" s="119" t="s">
        <v>89</v>
      </c>
      <c r="C12" s="173">
        <v>669</v>
      </c>
      <c r="D12" s="173">
        <v>735</v>
      </c>
      <c r="E12" s="173">
        <v>735</v>
      </c>
      <c r="F12" s="239">
        <f t="shared" si="0"/>
        <v>100</v>
      </c>
      <c r="G12" s="240">
        <f t="shared" si="1"/>
        <v>109.86547085201795</v>
      </c>
    </row>
    <row r="13" spans="1:7" s="49" customFormat="1" x14ac:dyDescent="0.2">
      <c r="A13" s="118">
        <v>311010</v>
      </c>
      <c r="B13" s="119" t="s">
        <v>66</v>
      </c>
      <c r="C13" s="173">
        <v>2946</v>
      </c>
      <c r="D13" s="173">
        <v>4960</v>
      </c>
      <c r="E13" s="173">
        <v>4960</v>
      </c>
      <c r="F13" s="239">
        <f t="shared" si="0"/>
        <v>100</v>
      </c>
      <c r="G13" s="240">
        <f t="shared" si="1"/>
        <v>168.36388323150032</v>
      </c>
    </row>
    <row r="14" spans="1:7" s="49" customFormat="1" x14ac:dyDescent="0.2">
      <c r="A14" s="118">
        <v>311010</v>
      </c>
      <c r="B14" s="119" t="s">
        <v>73</v>
      </c>
      <c r="C14" s="173">
        <v>1036</v>
      </c>
      <c r="D14" s="173">
        <v>0</v>
      </c>
      <c r="E14" s="173">
        <v>0</v>
      </c>
      <c r="F14" s="239">
        <v>0</v>
      </c>
      <c r="G14" s="240">
        <f t="shared" si="1"/>
        <v>0</v>
      </c>
    </row>
    <row r="15" spans="1:7" s="49" customFormat="1" x14ac:dyDescent="0.2">
      <c r="A15" s="118">
        <v>453</v>
      </c>
      <c r="B15" s="119" t="s">
        <v>90</v>
      </c>
      <c r="C15" s="173"/>
      <c r="D15" s="173">
        <v>16134</v>
      </c>
      <c r="E15" s="173">
        <v>16134</v>
      </c>
      <c r="F15" s="239">
        <f t="shared" si="0"/>
        <v>100</v>
      </c>
      <c r="G15" s="240">
        <v>0</v>
      </c>
    </row>
    <row r="16" spans="1:7" s="65" customFormat="1" ht="13.5" thickBot="1" x14ac:dyDescent="0.25">
      <c r="A16" s="347"/>
      <c r="B16" s="348" t="s">
        <v>18</v>
      </c>
      <c r="C16" s="282">
        <f>SUM(C9:C15)</f>
        <v>18039</v>
      </c>
      <c r="D16" s="282">
        <f>SUM(D9:D15)</f>
        <v>30841.4</v>
      </c>
      <c r="E16" s="282">
        <f>SUM(E9:E15)</f>
        <v>30831</v>
      </c>
      <c r="F16" s="288">
        <f t="shared" si="0"/>
        <v>99.966279092388802</v>
      </c>
      <c r="G16" s="296">
        <f t="shared" si="1"/>
        <v>170.91302178613006</v>
      </c>
    </row>
    <row r="17" spans="1:10" s="65" customFormat="1" ht="13.5" thickBot="1" x14ac:dyDescent="0.25">
      <c r="A17" s="224" t="s">
        <v>98</v>
      </c>
      <c r="B17" s="225"/>
      <c r="C17" s="188"/>
      <c r="D17" s="188"/>
      <c r="E17" s="188"/>
      <c r="F17" s="243"/>
      <c r="G17" s="244"/>
    </row>
    <row r="18" spans="1:10" x14ac:dyDescent="0.2">
      <c r="A18" s="230"/>
      <c r="B18" s="231" t="s">
        <v>60</v>
      </c>
      <c r="C18" s="236">
        <v>5570</v>
      </c>
      <c r="D18" s="236">
        <v>15217</v>
      </c>
      <c r="E18" s="236">
        <v>15217</v>
      </c>
      <c r="F18" s="237">
        <f t="shared" ref="F18:F36" si="2">E18/D18*100</f>
        <v>100</v>
      </c>
      <c r="G18" s="238">
        <f t="shared" ref="G18:G36" si="3">E18/C18*100</f>
        <v>273.19569120287252</v>
      </c>
    </row>
    <row r="19" spans="1:10" x14ac:dyDescent="0.2">
      <c r="A19" s="118"/>
      <c r="B19" s="119" t="s">
        <v>102</v>
      </c>
      <c r="C19" s="183">
        <v>30590</v>
      </c>
      <c r="D19" s="183">
        <v>2960</v>
      </c>
      <c r="E19" s="183">
        <v>2960</v>
      </c>
      <c r="F19" s="239">
        <f t="shared" si="2"/>
        <v>100</v>
      </c>
      <c r="G19" s="240">
        <f t="shared" si="3"/>
        <v>9.6763648251062442</v>
      </c>
    </row>
    <row r="20" spans="1:10" x14ac:dyDescent="0.2">
      <c r="A20" s="118"/>
      <c r="B20" s="119" t="s">
        <v>96</v>
      </c>
      <c r="C20" s="183">
        <v>18039</v>
      </c>
      <c r="D20" s="183">
        <v>30841</v>
      </c>
      <c r="E20" s="183">
        <v>30831</v>
      </c>
      <c r="F20" s="239">
        <f t="shared" si="2"/>
        <v>99.967575629843381</v>
      </c>
      <c r="G20" s="240">
        <f t="shared" si="3"/>
        <v>170.91302178613006</v>
      </c>
    </row>
    <row r="21" spans="1:10" ht="13.5" thickBot="1" x14ac:dyDescent="0.25">
      <c r="A21" s="222"/>
      <c r="B21" s="223" t="s">
        <v>71</v>
      </c>
      <c r="C21" s="184">
        <v>30000</v>
      </c>
      <c r="D21" s="184">
        <v>0</v>
      </c>
      <c r="E21" s="184">
        <v>0</v>
      </c>
      <c r="F21" s="245">
        <v>0</v>
      </c>
      <c r="G21" s="246">
        <f t="shared" si="3"/>
        <v>0</v>
      </c>
    </row>
    <row r="22" spans="1:10" ht="13.5" thickBot="1" x14ac:dyDescent="0.25">
      <c r="A22" s="350" t="s">
        <v>103</v>
      </c>
      <c r="B22" s="342"/>
      <c r="C22" s="191">
        <f>C23+C24+C25+C26+C27+C28+C29+C30+C31+C32+C33+C34+C35</f>
        <v>560291</v>
      </c>
      <c r="D22" s="191">
        <f>D23+D24+D25+D26+D27+D28+D29+D30+D31+D32+D33+D34+D35</f>
        <v>570075</v>
      </c>
      <c r="E22" s="191">
        <f>E23+E24+E25+E26+E27+E28+E29+E30+E31+E32+E33+E34+E35</f>
        <v>570075</v>
      </c>
      <c r="F22" s="351">
        <f t="shared" si="2"/>
        <v>100</v>
      </c>
      <c r="G22" s="352">
        <f t="shared" si="3"/>
        <v>101.74623543837042</v>
      </c>
      <c r="J22" s="66"/>
    </row>
    <row r="23" spans="1:10" x14ac:dyDescent="0.2">
      <c r="A23" s="230"/>
      <c r="B23" s="231" t="s">
        <v>19</v>
      </c>
      <c r="C23" s="226">
        <v>522242</v>
      </c>
      <c r="D23" s="226">
        <v>543464</v>
      </c>
      <c r="E23" s="226">
        <v>543464</v>
      </c>
      <c r="F23" s="237">
        <f t="shared" si="2"/>
        <v>100</v>
      </c>
      <c r="G23" s="238">
        <f t="shared" si="3"/>
        <v>104.06363333473753</v>
      </c>
    </row>
    <row r="24" spans="1:10" x14ac:dyDescent="0.2">
      <c r="A24" s="118"/>
      <c r="B24" s="119" t="s">
        <v>53</v>
      </c>
      <c r="C24" s="173">
        <v>3469</v>
      </c>
      <c r="D24" s="173">
        <f>2380+97</f>
        <v>2477</v>
      </c>
      <c r="E24" s="173">
        <v>2477</v>
      </c>
      <c r="F24" s="239">
        <f t="shared" si="2"/>
        <v>100</v>
      </c>
      <c r="G24" s="240">
        <f t="shared" si="3"/>
        <v>71.40386278466417</v>
      </c>
    </row>
    <row r="25" spans="1:10" x14ac:dyDescent="0.2">
      <c r="A25" s="118"/>
      <c r="B25" s="119" t="s">
        <v>83</v>
      </c>
      <c r="C25" s="173">
        <v>516</v>
      </c>
      <c r="D25" s="173">
        <v>137</v>
      </c>
      <c r="E25" s="173">
        <v>137</v>
      </c>
      <c r="F25" s="239">
        <f t="shared" si="2"/>
        <v>100</v>
      </c>
      <c r="G25" s="240">
        <f t="shared" si="3"/>
        <v>26.550387596899228</v>
      </c>
    </row>
    <row r="26" spans="1:10" x14ac:dyDescent="0.2">
      <c r="A26" s="118"/>
      <c r="B26" s="119" t="s">
        <v>54</v>
      </c>
      <c r="C26" s="173">
        <v>8070</v>
      </c>
      <c r="D26" s="173">
        <v>9158</v>
      </c>
      <c r="E26" s="173">
        <v>9158</v>
      </c>
      <c r="F26" s="239">
        <f t="shared" si="2"/>
        <v>100</v>
      </c>
      <c r="G26" s="240">
        <f t="shared" si="3"/>
        <v>113.4820322180917</v>
      </c>
    </row>
    <row r="27" spans="1:10" x14ac:dyDescent="0.2">
      <c r="A27" s="118"/>
      <c r="B27" s="119" t="s">
        <v>55</v>
      </c>
      <c r="C27" s="173">
        <v>9224</v>
      </c>
      <c r="D27" s="173">
        <v>10080</v>
      </c>
      <c r="E27" s="173">
        <v>10080</v>
      </c>
      <c r="F27" s="239">
        <f t="shared" si="2"/>
        <v>100</v>
      </c>
      <c r="G27" s="240">
        <f t="shared" si="3"/>
        <v>109.28013876843019</v>
      </c>
    </row>
    <row r="28" spans="1:10" x14ac:dyDescent="0.2">
      <c r="A28" s="118"/>
      <c r="B28" s="119" t="s">
        <v>63</v>
      </c>
      <c r="C28" s="173">
        <v>520</v>
      </c>
      <c r="D28" s="173">
        <v>650</v>
      </c>
      <c r="E28" s="173">
        <v>650</v>
      </c>
      <c r="F28" s="239">
        <f t="shared" si="2"/>
        <v>100</v>
      </c>
      <c r="G28" s="240">
        <f t="shared" si="3"/>
        <v>125</v>
      </c>
    </row>
    <row r="29" spans="1:10" x14ac:dyDescent="0.2">
      <c r="A29" s="118"/>
      <c r="B29" s="119" t="s">
        <v>65</v>
      </c>
      <c r="C29" s="173">
        <v>129</v>
      </c>
      <c r="D29" s="173">
        <v>126</v>
      </c>
      <c r="E29" s="173">
        <v>126</v>
      </c>
      <c r="F29" s="239">
        <f t="shared" si="2"/>
        <v>100</v>
      </c>
      <c r="G29" s="240">
        <f t="shared" si="3"/>
        <v>97.674418604651152</v>
      </c>
    </row>
    <row r="30" spans="1:10" x14ac:dyDescent="0.2">
      <c r="A30" s="118"/>
      <c r="B30" s="119" t="s">
        <v>69</v>
      </c>
      <c r="C30" s="173">
        <v>2400</v>
      </c>
      <c r="D30" s="173">
        <v>1800</v>
      </c>
      <c r="E30" s="173">
        <v>1800</v>
      </c>
      <c r="F30" s="239">
        <f t="shared" si="2"/>
        <v>100</v>
      </c>
      <c r="G30" s="240">
        <f t="shared" si="3"/>
        <v>75</v>
      </c>
    </row>
    <row r="31" spans="1:10" x14ac:dyDescent="0.2">
      <c r="A31" s="118"/>
      <c r="B31" s="119" t="s">
        <v>70</v>
      </c>
      <c r="C31" s="173">
        <v>0</v>
      </c>
      <c r="D31" s="173">
        <v>1400</v>
      </c>
      <c r="E31" s="173">
        <v>1400</v>
      </c>
      <c r="F31" s="239">
        <f t="shared" si="2"/>
        <v>100</v>
      </c>
      <c r="G31" s="240">
        <v>0</v>
      </c>
    </row>
    <row r="32" spans="1:10" x14ac:dyDescent="0.2">
      <c r="A32" s="118"/>
      <c r="B32" s="119" t="s">
        <v>91</v>
      </c>
      <c r="C32" s="173">
        <v>553</v>
      </c>
      <c r="D32" s="173">
        <v>0</v>
      </c>
      <c r="E32" s="173">
        <v>0</v>
      </c>
      <c r="F32" s="239">
        <v>0</v>
      </c>
      <c r="G32" s="240">
        <v>0</v>
      </c>
    </row>
    <row r="33" spans="1:7" x14ac:dyDescent="0.2">
      <c r="A33" s="118"/>
      <c r="B33" s="119" t="s">
        <v>82</v>
      </c>
      <c r="C33" s="173">
        <v>9720</v>
      </c>
      <c r="D33" s="173">
        <v>0</v>
      </c>
      <c r="E33" s="173">
        <v>0</v>
      </c>
      <c r="F33" s="239">
        <v>0</v>
      </c>
      <c r="G33" s="240">
        <v>0</v>
      </c>
    </row>
    <row r="34" spans="1:7" x14ac:dyDescent="0.2">
      <c r="A34" s="118"/>
      <c r="B34" s="119" t="s">
        <v>56</v>
      </c>
      <c r="C34" s="173">
        <v>2414</v>
      </c>
      <c r="D34" s="173">
        <v>0</v>
      </c>
      <c r="E34" s="173">
        <v>0</v>
      </c>
      <c r="F34" s="239">
        <v>0</v>
      </c>
      <c r="G34" s="240">
        <v>0</v>
      </c>
    </row>
    <row r="35" spans="1:7" ht="13.5" thickBot="1" x14ac:dyDescent="0.25">
      <c r="A35" s="222"/>
      <c r="B35" s="223" t="s">
        <v>100</v>
      </c>
      <c r="C35" s="353">
        <v>1034</v>
      </c>
      <c r="D35" s="353">
        <v>783</v>
      </c>
      <c r="E35" s="353">
        <v>783</v>
      </c>
      <c r="F35" s="245">
        <f t="shared" ref="F35" si="4">E35/D35*100</f>
        <v>100</v>
      </c>
      <c r="G35" s="246">
        <f>E35/C35*100</f>
        <v>75.725338491295929</v>
      </c>
    </row>
    <row r="36" spans="1:7" s="66" customFormat="1" ht="13.5" thickBot="1" x14ac:dyDescent="0.25">
      <c r="A36" s="354"/>
      <c r="B36" s="349" t="s">
        <v>50</v>
      </c>
      <c r="C36" s="189">
        <f>C18+C19+C20+C21+C22</f>
        <v>644490</v>
      </c>
      <c r="D36" s="189">
        <f>D18+D19+D20+D21+D22</f>
        <v>619093</v>
      </c>
      <c r="E36" s="189">
        <f>E18+E19+E20+E21+E22</f>
        <v>619083</v>
      </c>
      <c r="F36" s="220">
        <f t="shared" si="2"/>
        <v>99.998384733796058</v>
      </c>
      <c r="G36" s="221">
        <f t="shared" si="3"/>
        <v>96.05781315458735</v>
      </c>
    </row>
    <row r="37" spans="1:7" x14ac:dyDescent="0.2">
      <c r="A37" s="9"/>
      <c r="B37" s="9"/>
      <c r="C37" s="9"/>
      <c r="D37" s="9"/>
      <c r="E37" s="10"/>
    </row>
    <row r="38" spans="1:7" s="47" customFormat="1" ht="13.5" thickBot="1" x14ac:dyDescent="0.25">
      <c r="A38" s="15" t="s">
        <v>79</v>
      </c>
      <c r="B38" s="15"/>
      <c r="C38" s="135">
        <v>1</v>
      </c>
      <c r="D38" s="135">
        <v>2</v>
      </c>
      <c r="E38" s="135">
        <v>3</v>
      </c>
      <c r="F38" s="81"/>
      <c r="G38" s="81"/>
    </row>
    <row r="39" spans="1:7" x14ac:dyDescent="0.2">
      <c r="A39" s="54" t="s">
        <v>0</v>
      </c>
      <c r="B39" s="55" t="s">
        <v>1</v>
      </c>
      <c r="C39" s="115" t="s">
        <v>17</v>
      </c>
      <c r="D39" s="115" t="s">
        <v>2</v>
      </c>
      <c r="E39" s="121" t="s">
        <v>17</v>
      </c>
      <c r="F39" s="122" t="s">
        <v>3</v>
      </c>
      <c r="G39" s="123" t="s">
        <v>3</v>
      </c>
    </row>
    <row r="40" spans="1:7" ht="13.5" thickBot="1" x14ac:dyDescent="0.25">
      <c r="A40" s="60"/>
      <c r="B40" s="61"/>
      <c r="C40" s="124">
        <v>2018</v>
      </c>
      <c r="D40" s="124">
        <v>2018</v>
      </c>
      <c r="E40" s="125" t="s">
        <v>75</v>
      </c>
      <c r="F40" s="126" t="s">
        <v>48</v>
      </c>
      <c r="G40" s="127" t="s">
        <v>49</v>
      </c>
    </row>
    <row r="41" spans="1:7" s="66" customFormat="1" x14ac:dyDescent="0.2">
      <c r="A41" s="175">
        <v>610</v>
      </c>
      <c r="B41" s="263" t="s">
        <v>9</v>
      </c>
      <c r="C41" s="178">
        <v>316114</v>
      </c>
      <c r="D41" s="178">
        <v>326057.68</v>
      </c>
      <c r="E41" s="273">
        <v>326058</v>
      </c>
      <c r="F41" s="264">
        <f t="shared" ref="F41:F54" si="5">E41/D41*100</f>
        <v>100.00009814214468</v>
      </c>
      <c r="G41" s="265">
        <f t="shared" ref="G41:G54" si="6">E41/C41*100</f>
        <v>103.14570060168167</v>
      </c>
    </row>
    <row r="42" spans="1:7" s="66" customFormat="1" x14ac:dyDescent="0.2">
      <c r="A42" s="85">
        <v>620</v>
      </c>
      <c r="B42" s="235" t="s">
        <v>10</v>
      </c>
      <c r="C42" s="182">
        <v>109259</v>
      </c>
      <c r="D42" s="182">
        <v>113614</v>
      </c>
      <c r="E42" s="274">
        <v>113614</v>
      </c>
      <c r="F42" s="248">
        <f t="shared" si="5"/>
        <v>100</v>
      </c>
      <c r="G42" s="266">
        <f t="shared" si="6"/>
        <v>103.98594166155648</v>
      </c>
    </row>
    <row r="43" spans="1:7" s="66" customFormat="1" x14ac:dyDescent="0.2">
      <c r="A43" s="85">
        <v>630</v>
      </c>
      <c r="B43" s="235" t="s">
        <v>36</v>
      </c>
      <c r="C43" s="182">
        <f>C44+C45+C46+C47+C48+C49</f>
        <v>94349</v>
      </c>
      <c r="D43" s="182">
        <f>D44+D45+D46+D47+D48+D49</f>
        <v>171064</v>
      </c>
      <c r="E43" s="182">
        <f>E44+E45+E46+E47+E48+E49</f>
        <v>143856</v>
      </c>
      <c r="F43" s="248">
        <f t="shared" si="5"/>
        <v>84.094841696674933</v>
      </c>
      <c r="G43" s="266">
        <f t="shared" si="6"/>
        <v>152.47220426289627</v>
      </c>
    </row>
    <row r="44" spans="1:7" x14ac:dyDescent="0.2">
      <c r="A44" s="17" t="s">
        <v>41</v>
      </c>
      <c r="B44" s="1" t="s">
        <v>28</v>
      </c>
      <c r="C44" s="173">
        <v>2968</v>
      </c>
      <c r="D44" s="173">
        <v>20723</v>
      </c>
      <c r="E44" s="227">
        <v>19249</v>
      </c>
      <c r="F44" s="239">
        <f t="shared" si="5"/>
        <v>92.88713024176036</v>
      </c>
      <c r="G44" s="240">
        <f t="shared" si="6"/>
        <v>648.55121293800539</v>
      </c>
    </row>
    <row r="45" spans="1:7" x14ac:dyDescent="0.2">
      <c r="A45" s="17">
        <v>632</v>
      </c>
      <c r="B45" s="1" t="s">
        <v>29</v>
      </c>
      <c r="C45" s="173">
        <v>37014</v>
      </c>
      <c r="D45" s="173">
        <v>57651</v>
      </c>
      <c r="E45" s="227">
        <v>28570</v>
      </c>
      <c r="F45" s="239">
        <f t="shared" si="5"/>
        <v>49.556816013599068</v>
      </c>
      <c r="G45" s="240">
        <f t="shared" si="6"/>
        <v>77.187010320419304</v>
      </c>
    </row>
    <row r="46" spans="1:7" x14ac:dyDescent="0.2">
      <c r="A46" s="17">
        <v>633</v>
      </c>
      <c r="B46" s="1" t="s">
        <v>13</v>
      </c>
      <c r="C46" s="173">
        <v>24056</v>
      </c>
      <c r="D46" s="173">
        <v>32076</v>
      </c>
      <c r="E46" s="227">
        <v>29281</v>
      </c>
      <c r="F46" s="239">
        <f t="shared" si="5"/>
        <v>91.286319990023685</v>
      </c>
      <c r="G46" s="240">
        <f t="shared" si="6"/>
        <v>121.72015297638843</v>
      </c>
    </row>
    <row r="47" spans="1:7" x14ac:dyDescent="0.2">
      <c r="A47" s="17">
        <v>634</v>
      </c>
      <c r="B47" s="1" t="s">
        <v>30</v>
      </c>
      <c r="C47" s="119">
        <v>0</v>
      </c>
      <c r="D47" s="119">
        <v>0</v>
      </c>
      <c r="E47" s="275">
        <v>921</v>
      </c>
      <c r="F47" s="239">
        <v>0</v>
      </c>
      <c r="G47" s="240">
        <v>0</v>
      </c>
    </row>
    <row r="48" spans="1:7" x14ac:dyDescent="0.2">
      <c r="A48" s="17">
        <v>635</v>
      </c>
      <c r="B48" s="1" t="s">
        <v>31</v>
      </c>
      <c r="C48" s="173">
        <v>14600</v>
      </c>
      <c r="D48" s="173">
        <v>41014</v>
      </c>
      <c r="E48" s="227">
        <v>43058</v>
      </c>
      <c r="F48" s="239">
        <f t="shared" si="5"/>
        <v>104.98366411469256</v>
      </c>
      <c r="G48" s="240">
        <f t="shared" si="6"/>
        <v>294.91780821917808</v>
      </c>
    </row>
    <row r="49" spans="1:7" x14ac:dyDescent="0.2">
      <c r="A49" s="17">
        <v>637</v>
      </c>
      <c r="B49" s="1" t="s">
        <v>32</v>
      </c>
      <c r="C49" s="173">
        <v>15711</v>
      </c>
      <c r="D49" s="173">
        <v>19600</v>
      </c>
      <c r="E49" s="227">
        <v>22777</v>
      </c>
      <c r="F49" s="239">
        <f t="shared" si="5"/>
        <v>116.2091836734694</v>
      </c>
      <c r="G49" s="240">
        <f t="shared" si="6"/>
        <v>144.97485837947934</v>
      </c>
    </row>
    <row r="50" spans="1:7" s="66" customFormat="1" ht="13.5" thickBot="1" x14ac:dyDescent="0.25">
      <c r="A50" s="249">
        <v>642</v>
      </c>
      <c r="B50" s="250" t="s">
        <v>16</v>
      </c>
      <c r="C50" s="254">
        <v>7773</v>
      </c>
      <c r="D50" s="254">
        <v>4614</v>
      </c>
      <c r="E50" s="276">
        <v>3734</v>
      </c>
      <c r="F50" s="259">
        <f t="shared" si="5"/>
        <v>80.927611616818368</v>
      </c>
      <c r="G50" s="267">
        <f t="shared" si="6"/>
        <v>48.038080535185898</v>
      </c>
    </row>
    <row r="51" spans="1:7" s="65" customFormat="1" ht="13.5" thickBot="1" x14ac:dyDescent="0.25">
      <c r="A51" s="260">
        <v>600</v>
      </c>
      <c r="B51" s="164" t="s">
        <v>24</v>
      </c>
      <c r="C51" s="189">
        <f>C41+C42+C43+C50</f>
        <v>527495</v>
      </c>
      <c r="D51" s="189">
        <f>D41+D42+D43+D50</f>
        <v>615349.67999999993</v>
      </c>
      <c r="E51" s="189">
        <f>E41+E42+E43+E50</f>
        <v>587262</v>
      </c>
      <c r="F51" s="261">
        <f t="shared" si="5"/>
        <v>95.435492872930411</v>
      </c>
      <c r="G51" s="262">
        <f t="shared" si="6"/>
        <v>111.33034436345368</v>
      </c>
    </row>
    <row r="52" spans="1:7" s="65" customFormat="1" ht="13.5" thickBot="1" x14ac:dyDescent="0.25">
      <c r="A52" s="268"/>
      <c r="B52" s="269"/>
      <c r="C52" s="277"/>
      <c r="D52" s="277"/>
      <c r="E52" s="278"/>
      <c r="F52" s="270"/>
      <c r="G52" s="271"/>
    </row>
    <row r="53" spans="1:7" s="65" customFormat="1" ht="13.5" thickBot="1" x14ac:dyDescent="0.25">
      <c r="A53" s="260">
        <v>700</v>
      </c>
      <c r="B53" s="164" t="s">
        <v>38</v>
      </c>
      <c r="C53" s="189">
        <v>60590</v>
      </c>
      <c r="D53" s="189">
        <v>2960</v>
      </c>
      <c r="E53" s="279">
        <v>2960</v>
      </c>
      <c r="F53" s="261">
        <f t="shared" si="5"/>
        <v>100</v>
      </c>
      <c r="G53" s="262">
        <f t="shared" si="6"/>
        <v>4.8852946030698137</v>
      </c>
    </row>
    <row r="54" spans="1:7" s="65" customFormat="1" ht="13.5" thickBot="1" x14ac:dyDescent="0.25">
      <c r="A54" s="99"/>
      <c r="B54" s="164" t="s">
        <v>40</v>
      </c>
      <c r="C54" s="189">
        <f>C51+C53</f>
        <v>588085</v>
      </c>
      <c r="D54" s="189">
        <f>D51+D53</f>
        <v>618309.67999999993</v>
      </c>
      <c r="E54" s="189">
        <f>E51+E53</f>
        <v>590222</v>
      </c>
      <c r="F54" s="261">
        <f t="shared" si="5"/>
        <v>95.457344287412752</v>
      </c>
      <c r="G54" s="262">
        <f t="shared" si="6"/>
        <v>100.36338284431672</v>
      </c>
    </row>
    <row r="55" spans="1:7" ht="13.5" thickBot="1" x14ac:dyDescent="0.25"/>
    <row r="56" spans="1:7" ht="13.5" thickBot="1" x14ac:dyDescent="0.25">
      <c r="A56" s="359" t="s">
        <v>44</v>
      </c>
      <c r="B56" s="360"/>
      <c r="C56" s="190">
        <v>1034</v>
      </c>
      <c r="D56" s="190">
        <v>783</v>
      </c>
      <c r="E56" s="190">
        <v>783</v>
      </c>
      <c r="F56" s="218">
        <f t="shared" ref="F56" si="7">E56/D56*100</f>
        <v>100</v>
      </c>
      <c r="G56" s="219">
        <f t="shared" ref="G56" si="8">E56/C56*100</f>
        <v>75.725338491295929</v>
      </c>
    </row>
    <row r="57" spans="1:7" ht="15.75" thickBot="1" x14ac:dyDescent="0.3">
      <c r="A57" s="75"/>
      <c r="B57" s="75"/>
      <c r="C57" s="140"/>
      <c r="D57" s="140"/>
      <c r="E57" s="140"/>
      <c r="F57" s="204"/>
      <c r="G57" s="204"/>
    </row>
    <row r="58" spans="1:7" ht="13.5" thickBot="1" x14ac:dyDescent="0.25">
      <c r="A58" s="361" t="s">
        <v>101</v>
      </c>
      <c r="B58" s="362"/>
      <c r="C58" s="191">
        <f>C54+C56</f>
        <v>589119</v>
      </c>
      <c r="D58" s="191">
        <f t="shared" ref="D58:E58" si="9">D54+D56</f>
        <v>619092.67999999993</v>
      </c>
      <c r="E58" s="191">
        <f t="shared" si="9"/>
        <v>591005</v>
      </c>
      <c r="F58" s="220">
        <f t="shared" ref="F58" si="10">E58/D58*100</f>
        <v>95.463089629811165</v>
      </c>
      <c r="G58" s="221">
        <f t="shared" ref="G58" si="11">E58/C58*100</f>
        <v>100.32013905509754</v>
      </c>
    </row>
  </sheetData>
  <mergeCells count="3">
    <mergeCell ref="A56:B56"/>
    <mergeCell ref="A58:B58"/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workbookViewId="0">
      <selection activeCell="A27" sqref="A27:XFD27"/>
    </sheetView>
  </sheetViews>
  <sheetFormatPr defaultRowHeight="12.75" x14ac:dyDescent="0.2"/>
  <cols>
    <col min="1" max="1" width="12.7109375" customWidth="1"/>
    <col min="2" max="2" width="26.7109375" customWidth="1"/>
    <col min="3" max="3" width="14" customWidth="1"/>
    <col min="4" max="4" width="10.140625" customWidth="1"/>
    <col min="5" max="5" width="10.42578125" customWidth="1"/>
    <col min="6" max="6" width="8.28515625" bestFit="1" customWidth="1"/>
    <col min="7" max="7" width="8.7109375" customWidth="1"/>
    <col min="8" max="8" width="28.42578125" customWidth="1"/>
  </cols>
  <sheetData>
    <row r="1" spans="1:13" x14ac:dyDescent="0.2">
      <c r="A1" s="364" t="s">
        <v>104</v>
      </c>
      <c r="B1" s="364"/>
      <c r="C1" s="364"/>
      <c r="D1" s="364"/>
      <c r="E1" s="364"/>
      <c r="F1" s="364"/>
      <c r="G1" s="364"/>
    </row>
    <row r="2" spans="1:13" ht="13.5" thickBot="1" x14ac:dyDescent="0.25">
      <c r="A2" s="66" t="s">
        <v>51</v>
      </c>
      <c r="B2" s="66" t="s">
        <v>52</v>
      </c>
      <c r="C2" s="9" t="s">
        <v>80</v>
      </c>
      <c r="D2" s="47"/>
    </row>
    <row r="3" spans="1:13" x14ac:dyDescent="0.2">
      <c r="A3" s="70" t="s">
        <v>0</v>
      </c>
      <c r="B3" s="71" t="s">
        <v>1</v>
      </c>
      <c r="C3" s="128" t="s">
        <v>17</v>
      </c>
      <c r="D3" s="128" t="s">
        <v>2</v>
      </c>
      <c r="E3" s="322" t="s">
        <v>17</v>
      </c>
      <c r="F3" s="122" t="s">
        <v>3</v>
      </c>
      <c r="G3" s="123" t="s">
        <v>3</v>
      </c>
      <c r="H3" s="21"/>
      <c r="I3" s="21"/>
      <c r="J3" s="21"/>
      <c r="K3" s="21"/>
      <c r="L3" s="21"/>
      <c r="M3" s="21"/>
    </row>
    <row r="4" spans="1:13" ht="13.5" thickBot="1" x14ac:dyDescent="0.25">
      <c r="A4" s="323"/>
      <c r="B4" s="324"/>
      <c r="C4" s="325">
        <v>2017</v>
      </c>
      <c r="D4" s="325">
        <v>2018</v>
      </c>
      <c r="E4" s="326" t="s">
        <v>75</v>
      </c>
      <c r="F4" s="312" t="s">
        <v>48</v>
      </c>
      <c r="G4" s="313" t="s">
        <v>49</v>
      </c>
      <c r="H4" s="21"/>
      <c r="I4" s="21"/>
      <c r="J4" s="21"/>
      <c r="K4" s="21"/>
      <c r="L4" s="22"/>
      <c r="M4" s="22"/>
    </row>
    <row r="5" spans="1:13" ht="13.5" thickBot="1" x14ac:dyDescent="0.25">
      <c r="A5" s="334" t="s">
        <v>21</v>
      </c>
      <c r="B5" s="329"/>
      <c r="C5" s="330"/>
      <c r="D5" s="330"/>
      <c r="E5" s="331"/>
      <c r="F5" s="332"/>
      <c r="G5" s="333"/>
      <c r="H5" s="21"/>
      <c r="I5" s="21"/>
      <c r="J5" s="21"/>
      <c r="K5" s="21"/>
      <c r="L5" s="22"/>
      <c r="M5" s="22"/>
    </row>
    <row r="6" spans="1:13" x14ac:dyDescent="0.2">
      <c r="A6" s="28">
        <v>223002</v>
      </c>
      <c r="B6" s="6" t="s">
        <v>5</v>
      </c>
      <c r="C6" s="229">
        <v>3316</v>
      </c>
      <c r="D6" s="229">
        <v>3036.2</v>
      </c>
      <c r="E6" s="229">
        <v>3036.2</v>
      </c>
      <c r="F6" s="272">
        <f>E6/D6*100</f>
        <v>100</v>
      </c>
      <c r="G6" s="272">
        <f>E6/C6*100</f>
        <v>91.562123039806991</v>
      </c>
      <c r="I6" s="3"/>
      <c r="J6" s="3"/>
      <c r="K6" s="3"/>
      <c r="L6" s="3"/>
      <c r="M6" s="3"/>
    </row>
    <row r="7" spans="1:13" x14ac:dyDescent="0.2">
      <c r="A7" s="301">
        <v>292017</v>
      </c>
      <c r="B7" s="12" t="s">
        <v>85</v>
      </c>
      <c r="C7" s="119">
        <v>829</v>
      </c>
      <c r="D7" s="119">
        <v>0.04</v>
      </c>
      <c r="E7" s="119">
        <v>0.04</v>
      </c>
      <c r="F7" s="272">
        <f t="shared" ref="F7:F12" si="0">E7/D7*100</f>
        <v>100</v>
      </c>
      <c r="G7" s="295">
        <f t="shared" ref="G7:G12" si="1">E7/C7*100</f>
        <v>4.8250904704463205E-3</v>
      </c>
      <c r="I7" s="3"/>
      <c r="J7" s="3"/>
      <c r="K7" s="3"/>
      <c r="L7" s="3"/>
      <c r="M7" s="3"/>
    </row>
    <row r="8" spans="1:13" s="65" customFormat="1" ht="13.5" thickBot="1" x14ac:dyDescent="0.25">
      <c r="A8" s="94"/>
      <c r="B8" s="95" t="s">
        <v>61</v>
      </c>
      <c r="C8" s="282">
        <v>4145</v>
      </c>
      <c r="D8" s="282">
        <v>3036.04</v>
      </c>
      <c r="E8" s="282">
        <v>3036</v>
      </c>
      <c r="F8" s="288">
        <f t="shared" si="0"/>
        <v>99.998682494301789</v>
      </c>
      <c r="G8" s="296">
        <f t="shared" si="1"/>
        <v>73.244873341375154</v>
      </c>
      <c r="H8" s="281"/>
    </row>
    <row r="9" spans="1:13" s="65" customFormat="1" x14ac:dyDescent="0.2">
      <c r="A9" s="159" t="s">
        <v>98</v>
      </c>
      <c r="B9" s="284"/>
      <c r="C9" s="178"/>
      <c r="D9" s="178"/>
      <c r="E9" s="178"/>
      <c r="F9" s="289"/>
      <c r="G9" s="297"/>
      <c r="H9" s="281"/>
    </row>
    <row r="10" spans="1:13" s="49" customFormat="1" x14ac:dyDescent="0.2">
      <c r="A10" s="285"/>
      <c r="B10" s="1" t="s">
        <v>60</v>
      </c>
      <c r="C10" s="171">
        <v>58706</v>
      </c>
      <c r="D10" s="171">
        <v>58210</v>
      </c>
      <c r="E10" s="171">
        <v>58210</v>
      </c>
      <c r="F10" s="239">
        <f t="shared" si="0"/>
        <v>100</v>
      </c>
      <c r="G10" s="240">
        <f t="shared" si="1"/>
        <v>99.155111913603378</v>
      </c>
    </row>
    <row r="11" spans="1:13" s="49" customFormat="1" ht="13.5" thickBot="1" x14ac:dyDescent="0.25">
      <c r="A11" s="286"/>
      <c r="B11" s="137" t="s">
        <v>96</v>
      </c>
      <c r="C11" s="228">
        <v>4145</v>
      </c>
      <c r="D11" s="228">
        <v>3036</v>
      </c>
      <c r="E11" s="228">
        <v>3036</v>
      </c>
      <c r="F11" s="245">
        <f t="shared" si="0"/>
        <v>100</v>
      </c>
      <c r="G11" s="246">
        <f t="shared" si="1"/>
        <v>73.244873341375154</v>
      </c>
    </row>
    <row r="12" spans="1:13" s="65" customFormat="1" ht="13.5" thickBot="1" x14ac:dyDescent="0.25">
      <c r="A12" s="283"/>
      <c r="B12" s="287" t="s">
        <v>50</v>
      </c>
      <c r="C12" s="232">
        <f>C10+C11</f>
        <v>62851</v>
      </c>
      <c r="D12" s="232">
        <f>D10+D11</f>
        <v>61246</v>
      </c>
      <c r="E12" s="232">
        <f>E10+E11</f>
        <v>61246</v>
      </c>
      <c r="F12" s="290">
        <f t="shared" si="0"/>
        <v>100</v>
      </c>
      <c r="G12" s="298">
        <f t="shared" si="1"/>
        <v>97.446341346995283</v>
      </c>
    </row>
    <row r="13" spans="1:13" s="49" customFormat="1" ht="6" customHeight="1" x14ac:dyDescent="0.2">
      <c r="A13" s="65"/>
      <c r="B13" s="65"/>
      <c r="C13" s="92"/>
      <c r="D13" s="92"/>
      <c r="E13" s="65"/>
      <c r="F13" s="93"/>
      <c r="G13" s="93"/>
    </row>
    <row r="14" spans="1:13" s="47" customFormat="1" ht="13.5" thickBot="1" x14ac:dyDescent="0.25">
      <c r="A14" s="9" t="s">
        <v>81</v>
      </c>
      <c r="C14" s="291">
        <v>1</v>
      </c>
      <c r="D14" s="291">
        <v>2</v>
      </c>
      <c r="E14" s="291">
        <v>3</v>
      </c>
    </row>
    <row r="15" spans="1:13" x14ac:dyDescent="0.2">
      <c r="A15" s="54" t="s">
        <v>0</v>
      </c>
      <c r="B15" s="55" t="s">
        <v>1</v>
      </c>
      <c r="C15" s="55" t="s">
        <v>17</v>
      </c>
      <c r="D15" s="55" t="s">
        <v>2</v>
      </c>
      <c r="E15" s="321" t="s">
        <v>17</v>
      </c>
      <c r="F15" s="318" t="s">
        <v>3</v>
      </c>
      <c r="G15" s="319" t="s">
        <v>3</v>
      </c>
    </row>
    <row r="16" spans="1:13" ht="13.5" thickBot="1" x14ac:dyDescent="0.25">
      <c r="A16" s="57"/>
      <c r="B16" s="58"/>
      <c r="C16" s="58">
        <v>2017</v>
      </c>
      <c r="D16" s="58">
        <v>2018</v>
      </c>
      <c r="E16" s="317">
        <v>2018</v>
      </c>
      <c r="F16" s="320" t="s">
        <v>48</v>
      </c>
      <c r="G16" s="132" t="s">
        <v>49</v>
      </c>
      <c r="H16" s="21"/>
      <c r="I16" s="21"/>
      <c r="J16" s="21"/>
      <c r="K16" s="21"/>
      <c r="L16" s="21"/>
      <c r="M16" s="21"/>
    </row>
    <row r="17" spans="1:13" x14ac:dyDescent="0.2">
      <c r="A17" s="233">
        <v>610</v>
      </c>
      <c r="B17" s="234" t="s">
        <v>9</v>
      </c>
      <c r="C17" s="292">
        <v>36297</v>
      </c>
      <c r="D17" s="292">
        <v>37553.1</v>
      </c>
      <c r="E17" s="292">
        <v>37553.1</v>
      </c>
      <c r="F17" s="247">
        <f t="shared" ref="F17:F26" si="2">E17/D17*100</f>
        <v>100</v>
      </c>
      <c r="G17" s="299">
        <f t="shared" ref="G17:G26" si="3">E17/C17*100</f>
        <v>103.46061657988264</v>
      </c>
      <c r="H17" s="21"/>
      <c r="I17" s="21"/>
      <c r="J17" s="21"/>
      <c r="K17" s="21"/>
      <c r="L17" s="22"/>
      <c r="M17" s="22"/>
    </row>
    <row r="18" spans="1:13" x14ac:dyDescent="0.2">
      <c r="A18" s="85">
        <v>620</v>
      </c>
      <c r="B18" s="235" t="s">
        <v>10</v>
      </c>
      <c r="C18" s="183">
        <v>12327</v>
      </c>
      <c r="D18" s="183">
        <v>12756.94</v>
      </c>
      <c r="E18" s="183">
        <v>12756.94</v>
      </c>
      <c r="F18" s="247">
        <f t="shared" si="2"/>
        <v>100</v>
      </c>
      <c r="G18" s="299">
        <f t="shared" si="3"/>
        <v>103.48779102782511</v>
      </c>
      <c r="H18" s="19"/>
      <c r="L18" s="11"/>
      <c r="M18" s="11"/>
    </row>
    <row r="19" spans="1:13" x14ac:dyDescent="0.2">
      <c r="A19" s="85">
        <v>630</v>
      </c>
      <c r="B19" s="235" t="s">
        <v>36</v>
      </c>
      <c r="C19" s="183">
        <f>C20+C21+C22+C23+C24</f>
        <v>14057</v>
      </c>
      <c r="D19" s="183">
        <f>D20+D21+D22+D23+D24</f>
        <v>10375.310000000001</v>
      </c>
      <c r="E19" s="183">
        <f>E20+E21+E22+E23+E24</f>
        <v>10375</v>
      </c>
      <c r="F19" s="247">
        <f t="shared" si="2"/>
        <v>99.997012137468658</v>
      </c>
      <c r="G19" s="299">
        <f t="shared" si="3"/>
        <v>73.806644376467247</v>
      </c>
      <c r="H19" s="19"/>
      <c r="L19" s="11"/>
      <c r="M19" s="11"/>
    </row>
    <row r="20" spans="1:13" x14ac:dyDescent="0.2">
      <c r="A20" s="84">
        <v>631</v>
      </c>
      <c r="B20" s="1" t="s">
        <v>57</v>
      </c>
      <c r="C20" s="119">
        <v>0</v>
      </c>
      <c r="D20" s="119">
        <v>0</v>
      </c>
      <c r="E20" s="119">
        <v>0</v>
      </c>
      <c r="F20" s="272">
        <v>0</v>
      </c>
      <c r="G20" s="295">
        <v>0</v>
      </c>
      <c r="H20" s="19"/>
      <c r="L20" s="11"/>
      <c r="M20" s="11"/>
    </row>
    <row r="21" spans="1:13" x14ac:dyDescent="0.2">
      <c r="A21" s="17">
        <v>632</v>
      </c>
      <c r="B21" s="1" t="s">
        <v>42</v>
      </c>
      <c r="C21" s="173">
        <v>5170</v>
      </c>
      <c r="D21" s="173">
        <v>5554.05</v>
      </c>
      <c r="E21" s="173">
        <v>5554</v>
      </c>
      <c r="F21" s="272">
        <f t="shared" si="2"/>
        <v>99.999099756033885</v>
      </c>
      <c r="G21" s="295">
        <f t="shared" si="3"/>
        <v>107.4274661508704</v>
      </c>
      <c r="H21" s="19"/>
      <c r="L21" s="11"/>
      <c r="M21" s="11"/>
    </row>
    <row r="22" spans="1:13" x14ac:dyDescent="0.2">
      <c r="A22" s="17">
        <v>633</v>
      </c>
      <c r="B22" s="1" t="s">
        <v>34</v>
      </c>
      <c r="C22" s="173">
        <v>6286</v>
      </c>
      <c r="D22" s="173">
        <v>2546.4899999999998</v>
      </c>
      <c r="E22" s="173">
        <v>2546</v>
      </c>
      <c r="F22" s="272">
        <f t="shared" si="2"/>
        <v>99.980757827440911</v>
      </c>
      <c r="G22" s="295">
        <f t="shared" si="3"/>
        <v>40.50270442252625</v>
      </c>
      <c r="L22" s="11"/>
      <c r="M22" s="11"/>
    </row>
    <row r="23" spans="1:13" x14ac:dyDescent="0.2">
      <c r="A23" s="17">
        <v>635</v>
      </c>
      <c r="B23" s="1" t="s">
        <v>14</v>
      </c>
      <c r="C23" s="173">
        <v>1031</v>
      </c>
      <c r="D23" s="173">
        <v>130</v>
      </c>
      <c r="E23" s="173">
        <v>130</v>
      </c>
      <c r="F23" s="272">
        <f t="shared" si="2"/>
        <v>100</v>
      </c>
      <c r="G23" s="295">
        <f t="shared" si="3"/>
        <v>12.609117361784675</v>
      </c>
      <c r="L23" s="11"/>
      <c r="M23" s="11"/>
    </row>
    <row r="24" spans="1:13" x14ac:dyDescent="0.2">
      <c r="A24" s="17">
        <v>637</v>
      </c>
      <c r="B24" s="1" t="s">
        <v>33</v>
      </c>
      <c r="C24" s="173">
        <v>1570</v>
      </c>
      <c r="D24" s="173">
        <v>2144.77</v>
      </c>
      <c r="E24" s="173">
        <v>2145</v>
      </c>
      <c r="F24" s="272">
        <f t="shared" si="2"/>
        <v>100.0107237605897</v>
      </c>
      <c r="G24" s="295">
        <f t="shared" si="3"/>
        <v>136.62420382165607</v>
      </c>
      <c r="L24" s="11"/>
      <c r="M24" s="11"/>
    </row>
    <row r="25" spans="1:13" ht="13.5" thickBot="1" x14ac:dyDescent="0.25">
      <c r="A25" s="249">
        <v>642</v>
      </c>
      <c r="B25" s="250" t="s">
        <v>16</v>
      </c>
      <c r="C25" s="309">
        <v>170</v>
      </c>
      <c r="D25" s="309">
        <v>561</v>
      </c>
      <c r="E25" s="309">
        <v>561</v>
      </c>
      <c r="F25" s="315">
        <f t="shared" si="2"/>
        <v>100</v>
      </c>
      <c r="G25" s="316">
        <f t="shared" si="3"/>
        <v>330</v>
      </c>
      <c r="L25" s="11"/>
      <c r="M25" s="11"/>
    </row>
    <row r="26" spans="1:13" s="65" customFormat="1" ht="13.5" thickBot="1" x14ac:dyDescent="0.25">
      <c r="A26" s="260">
        <v>600</v>
      </c>
      <c r="B26" s="164" t="s">
        <v>20</v>
      </c>
      <c r="C26" s="189">
        <v>62851</v>
      </c>
      <c r="D26" s="189">
        <v>61246</v>
      </c>
      <c r="E26" s="189">
        <v>61246</v>
      </c>
      <c r="F26" s="261">
        <f t="shared" si="2"/>
        <v>100</v>
      </c>
      <c r="G26" s="262">
        <f t="shared" si="3"/>
        <v>97.446341346995283</v>
      </c>
      <c r="L26" s="179"/>
      <c r="M26" s="179"/>
    </row>
    <row r="27" spans="1:13" ht="6" customHeight="1" x14ac:dyDescent="0.2">
      <c r="A27" s="18"/>
      <c r="B27" s="19"/>
      <c r="C27" s="19"/>
      <c r="D27" s="19"/>
      <c r="E27" s="20"/>
      <c r="L27" s="11"/>
      <c r="M27" s="11"/>
    </row>
    <row r="28" spans="1:13" s="47" customFormat="1" ht="13.5" thickBot="1" x14ac:dyDescent="0.25">
      <c r="A28" s="9" t="s">
        <v>35</v>
      </c>
      <c r="C28" s="9" t="s">
        <v>80</v>
      </c>
      <c r="L28" s="52"/>
      <c r="M28" s="52"/>
    </row>
    <row r="29" spans="1:13" x14ac:dyDescent="0.2">
      <c r="A29" s="54" t="s">
        <v>0</v>
      </c>
      <c r="B29" s="55" t="s">
        <v>1</v>
      </c>
      <c r="C29" s="115" t="s">
        <v>17</v>
      </c>
      <c r="D29" s="115" t="s">
        <v>2</v>
      </c>
      <c r="E29" s="121" t="s">
        <v>17</v>
      </c>
      <c r="F29" s="122" t="s">
        <v>3</v>
      </c>
      <c r="G29" s="123" t="s">
        <v>3</v>
      </c>
      <c r="L29" s="11"/>
      <c r="M29" s="11"/>
    </row>
    <row r="30" spans="1:13" ht="13.5" thickBot="1" x14ac:dyDescent="0.25">
      <c r="A30" s="57"/>
      <c r="B30" s="58"/>
      <c r="C30" s="116">
        <v>2017</v>
      </c>
      <c r="D30" s="116">
        <v>2018</v>
      </c>
      <c r="E30" s="314" t="s">
        <v>75</v>
      </c>
      <c r="F30" s="312" t="s">
        <v>48</v>
      </c>
      <c r="G30" s="313" t="s">
        <v>49</v>
      </c>
      <c r="L30" s="11"/>
      <c r="M30" s="11"/>
    </row>
    <row r="31" spans="1:13" ht="13.5" thickBot="1" x14ac:dyDescent="0.25">
      <c r="A31" s="338" t="s">
        <v>21</v>
      </c>
      <c r="B31" s="335"/>
      <c r="C31" s="336"/>
      <c r="D31" s="336"/>
      <c r="E31" s="328"/>
      <c r="F31" s="327"/>
      <c r="G31" s="337"/>
      <c r="L31" s="11"/>
      <c r="M31" s="11"/>
    </row>
    <row r="32" spans="1:13" x14ac:dyDescent="0.2">
      <c r="A32" s="151">
        <v>223001</v>
      </c>
      <c r="B32" s="160" t="s">
        <v>84</v>
      </c>
      <c r="C32" s="226">
        <v>10341</v>
      </c>
      <c r="D32" s="226">
        <v>10000</v>
      </c>
      <c r="E32" s="226">
        <v>9811</v>
      </c>
      <c r="F32" s="237">
        <f t="shared" ref="F32" si="4">E32/D32*100</f>
        <v>98.11</v>
      </c>
      <c r="G32" s="238">
        <f>E32/C32*100</f>
        <v>94.87477033168939</v>
      </c>
      <c r="L32" s="11"/>
      <c r="M32" s="11"/>
    </row>
    <row r="33" spans="1:13" x14ac:dyDescent="0.2">
      <c r="A33" s="17">
        <v>223003</v>
      </c>
      <c r="B33" s="1" t="s">
        <v>87</v>
      </c>
      <c r="C33" s="173">
        <v>0</v>
      </c>
      <c r="D33" s="173">
        <v>35400</v>
      </c>
      <c r="E33" s="173">
        <v>35400</v>
      </c>
      <c r="F33" s="239">
        <f t="shared" ref="F33:F42" si="5">E33/D33*100</f>
        <v>100</v>
      </c>
      <c r="G33" s="240">
        <v>0</v>
      </c>
      <c r="L33" s="11"/>
      <c r="M33" s="11"/>
    </row>
    <row r="34" spans="1:13" x14ac:dyDescent="0.2">
      <c r="A34" s="301">
        <v>292017</v>
      </c>
      <c r="B34" s="12" t="s">
        <v>86</v>
      </c>
      <c r="C34" s="173">
        <v>2487</v>
      </c>
      <c r="D34" s="173">
        <v>406</v>
      </c>
      <c r="E34" s="173">
        <v>406</v>
      </c>
      <c r="F34" s="239">
        <f t="shared" si="5"/>
        <v>100</v>
      </c>
      <c r="G34" s="240">
        <f t="shared" ref="G34:G42" si="6">E34/C34*100</f>
        <v>16.324889425010053</v>
      </c>
      <c r="L34" s="11"/>
      <c r="M34" s="11"/>
    </row>
    <row r="35" spans="1:13" x14ac:dyDescent="0.2">
      <c r="A35" s="301">
        <v>453</v>
      </c>
      <c r="B35" s="12" t="s">
        <v>88</v>
      </c>
      <c r="C35" s="173">
        <v>0</v>
      </c>
      <c r="D35" s="173">
        <v>4845</v>
      </c>
      <c r="E35" s="173">
        <v>3405</v>
      </c>
      <c r="F35" s="239">
        <f t="shared" si="5"/>
        <v>70.278637770897831</v>
      </c>
      <c r="G35" s="240">
        <v>0</v>
      </c>
      <c r="L35" s="11"/>
      <c r="M35" s="11"/>
    </row>
    <row r="36" spans="1:13" s="65" customFormat="1" ht="13.5" thickBot="1" x14ac:dyDescent="0.25">
      <c r="A36" s="304"/>
      <c r="B36" s="305" t="s">
        <v>61</v>
      </c>
      <c r="C36" s="185">
        <f>SUM(C32:C35)</f>
        <v>12828</v>
      </c>
      <c r="D36" s="185">
        <f t="shared" ref="D36:E36" si="7">SUM(D32:D35)</f>
        <v>50651</v>
      </c>
      <c r="E36" s="185">
        <f t="shared" si="7"/>
        <v>49022</v>
      </c>
      <c r="F36" s="241">
        <f t="shared" si="5"/>
        <v>96.783873961027425</v>
      </c>
      <c r="G36" s="242">
        <f t="shared" si="6"/>
        <v>382.14842531961335</v>
      </c>
      <c r="L36" s="179"/>
      <c r="M36" s="179"/>
    </row>
    <row r="37" spans="1:13" x14ac:dyDescent="0.2">
      <c r="A37" s="306" t="s">
        <v>98</v>
      </c>
      <c r="B37" s="303"/>
      <c r="C37" s="229"/>
      <c r="D37" s="229"/>
      <c r="E37" s="229"/>
      <c r="F37" s="272"/>
      <c r="G37" s="295"/>
      <c r="L37" s="11"/>
      <c r="M37" s="11"/>
    </row>
    <row r="38" spans="1:13" x14ac:dyDescent="0.2">
      <c r="A38" s="302"/>
      <c r="B38" s="303" t="s">
        <v>60</v>
      </c>
      <c r="C38" s="229">
        <v>70535</v>
      </c>
      <c r="D38" s="229">
        <v>74094</v>
      </c>
      <c r="E38" s="229">
        <v>74094</v>
      </c>
      <c r="F38" s="272">
        <f t="shared" si="5"/>
        <v>100</v>
      </c>
      <c r="G38" s="295">
        <f>E38/C38*100</f>
        <v>105.04572198199476</v>
      </c>
      <c r="L38" s="11"/>
      <c r="M38" s="11"/>
    </row>
    <row r="39" spans="1:13" x14ac:dyDescent="0.2">
      <c r="A39" s="302"/>
      <c r="B39" s="303" t="s">
        <v>102</v>
      </c>
      <c r="C39" s="229">
        <v>0</v>
      </c>
      <c r="D39" s="229">
        <v>3000</v>
      </c>
      <c r="E39" s="229">
        <v>3000</v>
      </c>
      <c r="F39" s="272">
        <f t="shared" si="5"/>
        <v>100</v>
      </c>
      <c r="G39" s="295">
        <v>0</v>
      </c>
      <c r="L39" s="11"/>
      <c r="M39" s="11"/>
    </row>
    <row r="40" spans="1:13" x14ac:dyDescent="0.2">
      <c r="A40" s="17"/>
      <c r="B40" s="1" t="s">
        <v>96</v>
      </c>
      <c r="C40" s="171">
        <v>12828</v>
      </c>
      <c r="D40" s="171">
        <v>50651</v>
      </c>
      <c r="E40" s="171">
        <v>46710</v>
      </c>
      <c r="F40" s="294">
        <f t="shared" si="5"/>
        <v>92.219304653412564</v>
      </c>
      <c r="G40" s="300">
        <f t="shared" si="6"/>
        <v>364.12535079513566</v>
      </c>
      <c r="L40" s="11"/>
      <c r="M40" s="11"/>
    </row>
    <row r="41" spans="1:13" ht="13.5" thickBot="1" x14ac:dyDescent="0.25">
      <c r="A41" s="110"/>
      <c r="B41" s="138" t="s">
        <v>97</v>
      </c>
      <c r="C41" s="280">
        <v>0</v>
      </c>
      <c r="D41" s="280">
        <v>0</v>
      </c>
      <c r="E41" s="280">
        <v>2312</v>
      </c>
      <c r="F41" s="307">
        <v>0</v>
      </c>
      <c r="G41" s="308">
        <v>0</v>
      </c>
      <c r="L41" s="11"/>
      <c r="M41" s="11"/>
    </row>
    <row r="42" spans="1:13" s="49" customFormat="1" ht="13.5" thickBot="1" x14ac:dyDescent="0.25">
      <c r="A42" s="99"/>
      <c r="B42" s="164" t="s">
        <v>62</v>
      </c>
      <c r="C42" s="189">
        <v>83363</v>
      </c>
      <c r="D42" s="189">
        <v>127745</v>
      </c>
      <c r="E42" s="189">
        <v>126116</v>
      </c>
      <c r="F42" s="261">
        <f t="shared" si="5"/>
        <v>98.724803319112297</v>
      </c>
      <c r="G42" s="262">
        <f t="shared" si="6"/>
        <v>151.28534241809916</v>
      </c>
      <c r="L42" s="64"/>
      <c r="M42" s="64"/>
    </row>
    <row r="43" spans="1:13" ht="7.5" customHeight="1" x14ac:dyDescent="0.2">
      <c r="L43" s="11"/>
      <c r="M43" s="11"/>
    </row>
    <row r="44" spans="1:13" s="47" customFormat="1" ht="13.5" thickBot="1" x14ac:dyDescent="0.25">
      <c r="A44" s="9" t="s">
        <v>81</v>
      </c>
      <c r="C44" s="134">
        <v>1</v>
      </c>
      <c r="D44" s="134">
        <v>2</v>
      </c>
      <c r="E44" s="134">
        <v>3</v>
      </c>
      <c r="L44" s="52"/>
      <c r="M44" s="52"/>
    </row>
    <row r="45" spans="1:13" x14ac:dyDescent="0.2">
      <c r="A45" s="54" t="s">
        <v>0</v>
      </c>
      <c r="B45" s="55" t="s">
        <v>1</v>
      </c>
      <c r="C45" s="115" t="s">
        <v>17</v>
      </c>
      <c r="D45" s="115" t="s">
        <v>2</v>
      </c>
      <c r="E45" s="115" t="s">
        <v>17</v>
      </c>
      <c r="F45" s="122" t="s">
        <v>46</v>
      </c>
      <c r="G45" s="123" t="s">
        <v>3</v>
      </c>
      <c r="L45" s="11"/>
      <c r="M45" s="11"/>
    </row>
    <row r="46" spans="1:13" ht="13.5" thickBot="1" x14ac:dyDescent="0.25">
      <c r="A46" s="57"/>
      <c r="B46" s="58"/>
      <c r="C46" s="117">
        <v>2017</v>
      </c>
      <c r="D46" s="117">
        <v>2018</v>
      </c>
      <c r="E46" s="117">
        <v>2018</v>
      </c>
      <c r="F46" s="312" t="s">
        <v>48</v>
      </c>
      <c r="G46" s="313" t="s">
        <v>49</v>
      </c>
      <c r="L46" s="11"/>
      <c r="M46" s="11"/>
    </row>
    <row r="47" spans="1:13" x14ac:dyDescent="0.2">
      <c r="A47" s="233">
        <v>610</v>
      </c>
      <c r="B47" s="234" t="s">
        <v>9</v>
      </c>
      <c r="C47" s="292">
        <v>38789</v>
      </c>
      <c r="D47" s="292">
        <v>41792.230000000003</v>
      </c>
      <c r="E47" s="292">
        <v>41792</v>
      </c>
      <c r="F47" s="247">
        <f t="shared" ref="F47:F58" si="8">E47/D47*100</f>
        <v>99.99944965846521</v>
      </c>
      <c r="G47" s="299">
        <f t="shared" ref="G47:G58" si="9">E47/C47*100</f>
        <v>107.74188558611976</v>
      </c>
      <c r="L47" s="11"/>
      <c r="M47" s="11"/>
    </row>
    <row r="48" spans="1:13" x14ac:dyDescent="0.2">
      <c r="A48" s="85">
        <v>620</v>
      </c>
      <c r="B48" s="235" t="s">
        <v>10</v>
      </c>
      <c r="C48" s="183">
        <v>12987</v>
      </c>
      <c r="D48" s="183">
        <v>14608</v>
      </c>
      <c r="E48" s="183">
        <v>14608</v>
      </c>
      <c r="F48" s="248">
        <f t="shared" si="8"/>
        <v>100</v>
      </c>
      <c r="G48" s="266">
        <f t="shared" si="9"/>
        <v>112.48171248171248</v>
      </c>
      <c r="L48" s="11"/>
      <c r="M48" s="11"/>
    </row>
    <row r="49" spans="1:13" x14ac:dyDescent="0.2">
      <c r="A49" s="85">
        <v>630</v>
      </c>
      <c r="B49" s="235" t="s">
        <v>36</v>
      </c>
      <c r="C49" s="183">
        <f>C50+C51+C52+C53+C54</f>
        <v>29290</v>
      </c>
      <c r="D49" s="183">
        <f>D50+D51+D52+D53+D54</f>
        <v>65694</v>
      </c>
      <c r="E49" s="183">
        <f>E50+E51+E52+E53+E54</f>
        <v>59293</v>
      </c>
      <c r="F49" s="248">
        <f t="shared" si="8"/>
        <v>90.256340000608887</v>
      </c>
      <c r="G49" s="266">
        <f t="shared" si="9"/>
        <v>202.4342779105497</v>
      </c>
      <c r="L49" s="11"/>
      <c r="M49" s="11"/>
    </row>
    <row r="50" spans="1:13" x14ac:dyDescent="0.2">
      <c r="A50" s="17" t="s">
        <v>58</v>
      </c>
      <c r="B50" s="1" t="s">
        <v>11</v>
      </c>
      <c r="C50" s="119">
        <v>0</v>
      </c>
      <c r="D50" s="119">
        <v>0</v>
      </c>
      <c r="E50" s="119">
        <v>0</v>
      </c>
      <c r="F50" s="239">
        <v>0</v>
      </c>
      <c r="G50" s="240">
        <v>0</v>
      </c>
      <c r="L50" s="11"/>
      <c r="M50" s="11"/>
    </row>
    <row r="51" spans="1:13" x14ac:dyDescent="0.2">
      <c r="A51" s="17">
        <v>632</v>
      </c>
      <c r="B51" s="1" t="s">
        <v>12</v>
      </c>
      <c r="C51" s="173">
        <v>17194</v>
      </c>
      <c r="D51" s="173">
        <v>15792</v>
      </c>
      <c r="E51" s="173">
        <v>15792</v>
      </c>
      <c r="F51" s="239">
        <f t="shared" si="8"/>
        <v>100</v>
      </c>
      <c r="G51" s="240">
        <f t="shared" si="9"/>
        <v>91.845992788181931</v>
      </c>
      <c r="L51" s="11"/>
      <c r="M51" s="11"/>
    </row>
    <row r="52" spans="1:13" x14ac:dyDescent="0.2">
      <c r="A52" s="17">
        <v>633</v>
      </c>
      <c r="B52" s="1" t="s">
        <v>13</v>
      </c>
      <c r="C52" s="173">
        <v>4294</v>
      </c>
      <c r="D52" s="173">
        <v>45247</v>
      </c>
      <c r="E52" s="173">
        <v>38846</v>
      </c>
      <c r="F52" s="239">
        <f t="shared" si="8"/>
        <v>85.853205737396948</v>
      </c>
      <c r="G52" s="240">
        <f t="shared" si="9"/>
        <v>904.65766185374946</v>
      </c>
      <c r="L52" s="11"/>
      <c r="M52" s="11"/>
    </row>
    <row r="53" spans="1:13" x14ac:dyDescent="0.2">
      <c r="A53" s="17">
        <v>635</v>
      </c>
      <c r="B53" s="1" t="s">
        <v>14</v>
      </c>
      <c r="C53" s="173">
        <v>5980</v>
      </c>
      <c r="D53" s="173">
        <v>1091</v>
      </c>
      <c r="E53" s="173">
        <v>1091</v>
      </c>
      <c r="F53" s="239">
        <f t="shared" si="8"/>
        <v>100</v>
      </c>
      <c r="G53" s="240">
        <f t="shared" si="9"/>
        <v>18.244147157190636</v>
      </c>
      <c r="L53" s="11"/>
      <c r="M53" s="11"/>
    </row>
    <row r="54" spans="1:13" x14ac:dyDescent="0.2">
      <c r="A54" s="17">
        <v>637</v>
      </c>
      <c r="B54" s="1" t="s">
        <v>15</v>
      </c>
      <c r="C54" s="173">
        <v>1822</v>
      </c>
      <c r="D54" s="173">
        <v>3564</v>
      </c>
      <c r="E54" s="173">
        <v>3564</v>
      </c>
      <c r="F54" s="239">
        <f t="shared" si="8"/>
        <v>100</v>
      </c>
      <c r="G54" s="240">
        <f t="shared" si="9"/>
        <v>195.60922063666303</v>
      </c>
      <c r="L54" s="11"/>
      <c r="M54" s="11"/>
    </row>
    <row r="55" spans="1:13" ht="13.5" thickBot="1" x14ac:dyDescent="0.25">
      <c r="A55" s="249">
        <v>642</v>
      </c>
      <c r="B55" s="250" t="s">
        <v>16</v>
      </c>
      <c r="C55" s="309">
        <v>197</v>
      </c>
      <c r="D55" s="309">
        <v>339</v>
      </c>
      <c r="E55" s="309">
        <v>339</v>
      </c>
      <c r="F55" s="259">
        <f t="shared" si="8"/>
        <v>100</v>
      </c>
      <c r="G55" s="267">
        <f t="shared" si="9"/>
        <v>172.08121827411168</v>
      </c>
      <c r="L55" s="11"/>
      <c r="M55" s="11"/>
    </row>
    <row r="56" spans="1:13" s="65" customFormat="1" ht="13.5" thickBot="1" x14ac:dyDescent="0.25">
      <c r="A56" s="260">
        <v>600</v>
      </c>
      <c r="B56" s="164" t="s">
        <v>24</v>
      </c>
      <c r="C56" s="189">
        <v>81263</v>
      </c>
      <c r="D56" s="189">
        <v>122433</v>
      </c>
      <c r="E56" s="189">
        <v>116032</v>
      </c>
      <c r="F56" s="261">
        <f t="shared" si="8"/>
        <v>94.771834391054696</v>
      </c>
      <c r="G56" s="262">
        <f t="shared" si="9"/>
        <v>142.78576966146954</v>
      </c>
      <c r="L56" s="179"/>
      <c r="M56" s="179"/>
    </row>
    <row r="57" spans="1:13" s="65" customFormat="1" ht="13.5" thickBot="1" x14ac:dyDescent="0.25">
      <c r="A57" s="260">
        <v>700</v>
      </c>
      <c r="B57" s="164" t="s">
        <v>38</v>
      </c>
      <c r="C57" s="189">
        <v>0</v>
      </c>
      <c r="D57" s="189">
        <v>5312</v>
      </c>
      <c r="E57" s="189">
        <v>5312</v>
      </c>
      <c r="F57" s="261">
        <f t="shared" si="8"/>
        <v>100</v>
      </c>
      <c r="G57" s="262">
        <v>0</v>
      </c>
      <c r="L57" s="179"/>
      <c r="M57" s="179"/>
    </row>
    <row r="58" spans="1:13" s="65" customFormat="1" ht="13.5" thickBot="1" x14ac:dyDescent="0.25">
      <c r="A58" s="283"/>
      <c r="B58" s="287" t="s">
        <v>39</v>
      </c>
      <c r="C58" s="232">
        <v>81263</v>
      </c>
      <c r="D58" s="232">
        <v>127745</v>
      </c>
      <c r="E58" s="232">
        <v>121344</v>
      </c>
      <c r="F58" s="290">
        <f t="shared" si="8"/>
        <v>94.989236369329518</v>
      </c>
      <c r="G58" s="298">
        <f t="shared" si="9"/>
        <v>149.32256992727318</v>
      </c>
    </row>
    <row r="59" spans="1:13" s="65" customFormat="1" x14ac:dyDescent="0.2">
      <c r="C59" s="310"/>
      <c r="D59" s="310"/>
      <c r="E59" s="310"/>
      <c r="F59" s="311"/>
      <c r="G59" s="311"/>
    </row>
    <row r="60" spans="1:13" x14ac:dyDescent="0.2">
      <c r="A60" s="21"/>
      <c r="B60" s="21"/>
      <c r="C60" s="21"/>
      <c r="D60" s="21"/>
      <c r="E60" s="22"/>
    </row>
    <row r="61" spans="1:13" x14ac:dyDescent="0.2">
      <c r="B61" s="66"/>
      <c r="C61" s="3"/>
      <c r="D61" s="3"/>
      <c r="E61" s="3"/>
    </row>
    <row r="62" spans="1:13" x14ac:dyDescent="0.2">
      <c r="B62" s="66"/>
      <c r="C62" s="3"/>
      <c r="D62" s="3"/>
      <c r="E62" s="3"/>
    </row>
    <row r="63" spans="1:13" x14ac:dyDescent="0.2">
      <c r="A63" s="3"/>
      <c r="B63" s="23"/>
      <c r="D63" s="21"/>
    </row>
    <row r="65" spans="1:13" x14ac:dyDescent="0.2">
      <c r="A65" s="9"/>
      <c r="B65" s="9"/>
      <c r="C65" s="86"/>
      <c r="D65" s="87"/>
      <c r="E65" s="9"/>
    </row>
    <row r="66" spans="1:13" x14ac:dyDescent="0.2">
      <c r="B66" s="66"/>
      <c r="C66" s="21"/>
      <c r="D66" s="21"/>
    </row>
    <row r="67" spans="1:13" x14ac:dyDescent="0.2">
      <c r="B67" s="66"/>
      <c r="C67" s="21"/>
      <c r="D67" s="21"/>
    </row>
    <row r="68" spans="1:13" x14ac:dyDescent="0.2">
      <c r="B68" s="66"/>
      <c r="C68" s="21"/>
      <c r="D68" s="21"/>
    </row>
    <row r="69" spans="1:13" x14ac:dyDescent="0.2">
      <c r="B69" s="66"/>
      <c r="C69" s="21"/>
      <c r="D69" s="21"/>
    </row>
    <row r="70" spans="1:13" x14ac:dyDescent="0.2">
      <c r="A70" s="9"/>
      <c r="B70" s="23"/>
      <c r="D70" s="21"/>
    </row>
    <row r="71" spans="1:13" x14ac:dyDescent="0.2">
      <c r="A71" s="21"/>
      <c r="B71" s="21"/>
      <c r="C71" s="21"/>
      <c r="D71" s="21"/>
      <c r="E71" s="21"/>
    </row>
    <row r="72" spans="1:13" x14ac:dyDescent="0.2">
      <c r="A72" s="21"/>
      <c r="B72" s="66"/>
      <c r="C72" s="88"/>
      <c r="D72" s="88"/>
      <c r="E72" s="22"/>
    </row>
    <row r="73" spans="1:13" x14ac:dyDescent="0.2">
      <c r="A73" s="21"/>
      <c r="B73" s="66"/>
      <c r="C73" s="88"/>
      <c r="D73" s="88"/>
      <c r="E73" s="22"/>
    </row>
    <row r="74" spans="1:13" x14ac:dyDescent="0.2">
      <c r="A74" s="18"/>
      <c r="B74" s="66"/>
      <c r="C74" s="88"/>
      <c r="D74" s="88"/>
      <c r="E74" s="11"/>
    </row>
    <row r="75" spans="1:13" x14ac:dyDescent="0.2">
      <c r="A75" s="18"/>
      <c r="B75" s="89"/>
      <c r="D75" s="90"/>
      <c r="E75" s="11"/>
      <c r="M75" s="26"/>
    </row>
    <row r="76" spans="1:13" x14ac:dyDescent="0.2">
      <c r="A76" s="18"/>
      <c r="B76" s="19"/>
      <c r="E76" s="11"/>
    </row>
    <row r="77" spans="1:13" x14ac:dyDescent="0.2">
      <c r="E77" s="11"/>
    </row>
    <row r="78" spans="1:13" x14ac:dyDescent="0.2">
      <c r="A78" s="66"/>
      <c r="B78" s="66"/>
      <c r="E78" s="11"/>
    </row>
    <row r="79" spans="1:13" x14ac:dyDescent="0.2">
      <c r="A79" s="9"/>
      <c r="B79" s="47"/>
      <c r="C79" s="47"/>
      <c r="D79" s="47"/>
      <c r="E79" s="47"/>
      <c r="F79" s="47"/>
      <c r="G79" s="9"/>
    </row>
    <row r="80" spans="1:13" x14ac:dyDescent="0.2">
      <c r="B80" s="19"/>
      <c r="C80" s="19"/>
      <c r="D80" s="19"/>
      <c r="E80" s="20"/>
    </row>
  </sheetData>
  <mergeCells count="1">
    <mergeCell ref="A1:G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N13" sqref="N13"/>
    </sheetView>
  </sheetViews>
  <sheetFormatPr defaultRowHeight="12.75" x14ac:dyDescent="0.2"/>
  <cols>
    <col min="2" max="2" width="27.5703125" customWidth="1"/>
    <col min="3" max="3" width="11.7109375" customWidth="1"/>
    <col min="4" max="4" width="11" customWidth="1"/>
    <col min="5" max="5" width="11.140625" customWidth="1"/>
  </cols>
  <sheetData>
    <row r="1" spans="1:7" x14ac:dyDescent="0.2">
      <c r="A1" s="66"/>
      <c r="B1" s="66"/>
    </row>
    <row r="2" spans="1:7" ht="13.5" thickBot="1" x14ac:dyDescent="0.25">
      <c r="A2" s="9"/>
      <c r="B2" s="47"/>
      <c r="C2" s="47"/>
      <c r="D2" s="47"/>
      <c r="E2" s="47"/>
      <c r="F2" s="47"/>
      <c r="G2" s="9"/>
    </row>
    <row r="3" spans="1:7" ht="13.5" thickBot="1" x14ac:dyDescent="0.25">
      <c r="A3" s="70"/>
      <c r="B3" s="71"/>
      <c r="C3" s="71"/>
      <c r="D3" s="71"/>
      <c r="E3" s="71"/>
      <c r="F3" s="42"/>
      <c r="G3" s="56"/>
    </row>
    <row r="4" spans="1:7" ht="13.5" thickBot="1" x14ac:dyDescent="0.25">
      <c r="A4" s="72"/>
      <c r="B4" s="73"/>
      <c r="C4" s="73"/>
      <c r="D4" s="73"/>
      <c r="E4" s="74"/>
      <c r="F4" s="79"/>
      <c r="G4" s="78"/>
    </row>
    <row r="5" spans="1:7" ht="13.5" thickBot="1" x14ac:dyDescent="0.25">
      <c r="A5" s="29"/>
      <c r="B5" s="30"/>
      <c r="C5" s="40"/>
      <c r="D5" s="40"/>
      <c r="E5" s="41"/>
      <c r="F5" s="42"/>
      <c r="G5" s="56"/>
    </row>
    <row r="6" spans="1:7" x14ac:dyDescent="0.2">
      <c r="A6" s="28"/>
      <c r="B6" s="6"/>
      <c r="C6" s="2"/>
      <c r="D6" s="38"/>
      <c r="E6" s="38"/>
      <c r="F6" s="80"/>
      <c r="G6" s="80"/>
    </row>
    <row r="7" spans="1:7" x14ac:dyDescent="0.2">
      <c r="A7" s="16"/>
      <c r="B7" s="12"/>
      <c r="C7" s="36"/>
      <c r="D7" s="1"/>
      <c r="E7" s="1"/>
      <c r="F7" s="1"/>
      <c r="G7" s="1"/>
    </row>
    <row r="8" spans="1:7" x14ac:dyDescent="0.2">
      <c r="A8" s="16"/>
      <c r="B8" s="12"/>
      <c r="C8" s="36"/>
      <c r="D8" s="1"/>
      <c r="E8" s="1"/>
      <c r="F8" s="1"/>
      <c r="G8" s="1"/>
    </row>
    <row r="9" spans="1:7" x14ac:dyDescent="0.2">
      <c r="A9" s="17"/>
      <c r="B9" s="46"/>
      <c r="C9" s="5"/>
      <c r="D9" s="5"/>
      <c r="E9" s="5"/>
      <c r="F9" s="44"/>
      <c r="G9" s="39"/>
    </row>
    <row r="10" spans="1:7" x14ac:dyDescent="0.2">
      <c r="A10" s="110"/>
      <c r="B10" s="95"/>
      <c r="C10" s="111"/>
      <c r="D10" s="111"/>
      <c r="E10" s="111"/>
      <c r="F10" s="112"/>
      <c r="G10" s="113"/>
    </row>
    <row r="11" spans="1:7" ht="13.5" thickBot="1" x14ac:dyDescent="0.25">
      <c r="A11" s="94"/>
      <c r="B11" s="95"/>
      <c r="C11" s="96"/>
      <c r="D11" s="97"/>
      <c r="E11" s="95"/>
      <c r="F11" s="98"/>
      <c r="G11" s="98"/>
    </row>
    <row r="12" spans="1:7" ht="13.5" thickBot="1" x14ac:dyDescent="0.25">
      <c r="A12" s="99"/>
      <c r="B12" s="100"/>
      <c r="C12" s="101"/>
      <c r="D12" s="101"/>
      <c r="E12" s="101"/>
      <c r="F12" s="102"/>
      <c r="G12" s="103"/>
    </row>
    <row r="13" spans="1:7" x14ac:dyDescent="0.2">
      <c r="A13" s="65"/>
      <c r="B13" s="65"/>
      <c r="C13" s="91"/>
      <c r="D13" s="92"/>
      <c r="E13" s="65"/>
      <c r="F13" s="93"/>
      <c r="G13" s="93"/>
    </row>
    <row r="14" spans="1:7" x14ac:dyDescent="0.2">
      <c r="G14" s="9"/>
    </row>
    <row r="15" spans="1:7" ht="13.5" thickBot="1" x14ac:dyDescent="0.25">
      <c r="A15" s="9"/>
      <c r="B15" s="47"/>
      <c r="C15" s="47"/>
      <c r="D15" s="47"/>
      <c r="E15" s="47"/>
      <c r="F15" s="47"/>
      <c r="G15" s="47"/>
    </row>
    <row r="16" spans="1:7" ht="13.5" thickBot="1" x14ac:dyDescent="0.25">
      <c r="A16" s="54"/>
      <c r="B16" s="55"/>
      <c r="C16" s="55"/>
      <c r="D16" s="55"/>
      <c r="E16" s="55"/>
      <c r="F16" s="42"/>
      <c r="G16" s="48"/>
    </row>
    <row r="17" spans="1:7" ht="13.5" thickBot="1" x14ac:dyDescent="0.25">
      <c r="A17" s="57"/>
      <c r="B17" s="58"/>
      <c r="C17" s="58"/>
      <c r="D17" s="58"/>
      <c r="E17" s="109"/>
      <c r="F17" s="79"/>
      <c r="G17" s="78"/>
    </row>
    <row r="18" spans="1:7" x14ac:dyDescent="0.2">
      <c r="A18" s="104"/>
      <c r="B18" s="105"/>
      <c r="C18" s="106"/>
      <c r="D18" s="105"/>
      <c r="E18" s="107"/>
      <c r="F18" s="80"/>
      <c r="G18" s="108"/>
    </row>
    <row r="19" spans="1:7" x14ac:dyDescent="0.2">
      <c r="A19" s="33"/>
      <c r="B19" s="7"/>
      <c r="C19" s="68"/>
      <c r="D19" s="7"/>
      <c r="E19" s="8"/>
      <c r="F19" s="44"/>
      <c r="G19" s="83"/>
    </row>
    <row r="20" spans="1:7" x14ac:dyDescent="0.2">
      <c r="A20" s="85"/>
      <c r="B20" s="7"/>
      <c r="C20" s="68"/>
      <c r="D20" s="68"/>
      <c r="E20" s="68"/>
      <c r="F20" s="44"/>
      <c r="G20" s="83"/>
    </row>
    <row r="21" spans="1:7" x14ac:dyDescent="0.2">
      <c r="A21" s="84"/>
      <c r="B21" s="1"/>
      <c r="C21" s="68"/>
      <c r="D21" s="7"/>
      <c r="E21" s="8"/>
      <c r="F21" s="44"/>
      <c r="G21" s="83"/>
    </row>
    <row r="22" spans="1:7" x14ac:dyDescent="0.2">
      <c r="A22" s="17"/>
      <c r="B22" s="1"/>
      <c r="C22" s="36"/>
      <c r="D22" s="1"/>
      <c r="E22" s="4"/>
      <c r="F22" s="44"/>
      <c r="G22" s="83"/>
    </row>
    <row r="23" spans="1:7" x14ac:dyDescent="0.2">
      <c r="A23" s="17"/>
      <c r="B23" s="1"/>
      <c r="C23" s="36"/>
      <c r="D23" s="1"/>
      <c r="E23" s="4"/>
      <c r="F23" s="44"/>
      <c r="G23" s="44"/>
    </row>
    <row r="24" spans="1:7" x14ac:dyDescent="0.2">
      <c r="A24" s="17"/>
      <c r="B24" s="1"/>
      <c r="C24" s="36"/>
      <c r="D24" s="1"/>
      <c r="E24" s="4"/>
      <c r="F24" s="1"/>
      <c r="G24" s="1"/>
    </row>
    <row r="25" spans="1:7" x14ac:dyDescent="0.2">
      <c r="A25" s="17"/>
      <c r="B25" s="1"/>
      <c r="C25" s="36"/>
      <c r="D25" s="1"/>
      <c r="E25" s="4"/>
      <c r="F25" s="44"/>
      <c r="G25" s="44"/>
    </row>
    <row r="26" spans="1:7" x14ac:dyDescent="0.2">
      <c r="A26" s="33"/>
      <c r="B26" s="13"/>
      <c r="C26" s="68"/>
      <c r="D26" s="7"/>
      <c r="E26" s="8"/>
      <c r="F26" s="1"/>
      <c r="G26" s="1"/>
    </row>
    <row r="27" spans="1:7" ht="13.5" thickBot="1" x14ac:dyDescent="0.25">
      <c r="A27" s="62"/>
      <c r="B27" s="63"/>
      <c r="C27" s="69"/>
      <c r="D27" s="69"/>
      <c r="E27" s="69"/>
      <c r="F27" s="82"/>
      <c r="G27" s="82"/>
    </row>
  </sheetData>
  <phoneticPr fontId="0" type="noConversion"/>
  <pageMargins left="0.75" right="0.75" top="1" bottom="1" header="0.4921259845" footer="0.4921259845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ZŠ+ŠKD+ŠJ+HN</vt:lpstr>
      <vt:lpstr>ZŠ+HN</vt:lpstr>
      <vt:lpstr>ŠKD+ŠJ</vt:lpstr>
      <vt:lpstr>List1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Riaditelna</cp:lastModifiedBy>
  <cp:lastPrinted>2019-03-13T09:05:08Z</cp:lastPrinted>
  <dcterms:created xsi:type="dcterms:W3CDTF">1997-01-24T11:07:25Z</dcterms:created>
  <dcterms:modified xsi:type="dcterms:W3CDTF">2019-03-13T10:43:01Z</dcterms:modified>
</cp:coreProperties>
</file>